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lobal" sheetId="1" r:id="rId1"/>
    <sheet name="Weeks 6-9" sheetId="2" r:id="rId2"/>
    <sheet name="Weeks 2-5" sheetId="3" r:id="rId3"/>
    <sheet name="Week 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<sst xmlns="http://schemas.openxmlformats.org/spreadsheetml/2006/main" count="1282" uniqueCount="210">
  <si>
    <t>Global</t>
  </si>
  <si>
    <t>Football Bank Builder</t>
  </si>
  <si>
    <t>Date</t>
  </si>
  <si>
    <t>Match</t>
  </si>
  <si>
    <t>Odd</t>
  </si>
  <si>
    <t>Stake</t>
  </si>
  <si>
    <t>At Risk</t>
  </si>
  <si>
    <t>Result</t>
  </si>
  <si>
    <t>Profit</t>
  </si>
  <si>
    <t>Running bank</t>
  </si>
  <si>
    <t>Global bank</t>
  </si>
  <si>
    <t>Units</t>
  </si>
  <si>
    <t>Flat Stakes</t>
  </si>
  <si>
    <t>Fibonacci</t>
  </si>
  <si>
    <t>2 steps back</t>
  </si>
  <si>
    <t>Emmen v Sparta Rotterdam</t>
  </si>
  <si>
    <t>win</t>
  </si>
  <si>
    <t>o</t>
  </si>
  <si>
    <t>Netherlands 2</t>
  </si>
  <si>
    <t>Arsenal x Liverpool</t>
  </si>
  <si>
    <t>England 1</t>
  </si>
  <si>
    <t>Getafe x Valência</t>
  </si>
  <si>
    <t>lose</t>
  </si>
  <si>
    <t>u</t>
  </si>
  <si>
    <t>Spain 1</t>
  </si>
  <si>
    <t>Lazio x Génova</t>
  </si>
  <si>
    <t>Italy 1</t>
  </si>
  <si>
    <t>W Bremen x Hannover</t>
  </si>
  <si>
    <t>Germany 1</t>
  </si>
  <si>
    <t>FC Vestsjaelland v Brondby</t>
  </si>
  <si>
    <t>Denmark 1</t>
  </si>
  <si>
    <t>Elche x Villarreal</t>
  </si>
  <si>
    <t>Juventus x Real Madrid</t>
  </si>
  <si>
    <t>Europe 1</t>
  </si>
  <si>
    <t>Balikesirspor v Sanliurfaspor</t>
  </si>
  <si>
    <t>Turkey 2</t>
  </si>
  <si>
    <t>Beira-Mar v Academico de Viseu</t>
  </si>
  <si>
    <t>Portugal 2</t>
  </si>
  <si>
    <t>1860 Munich II v B Munich II</t>
  </si>
  <si>
    <t>Germany 2</t>
  </si>
  <si>
    <t>Tavsanli Linyitspor v Istanbul BB</t>
  </si>
  <si>
    <t>Rubin Kazan v Wigan</t>
  </si>
  <si>
    <t>Europe 2</t>
  </si>
  <si>
    <t>Thun v Dinamo Kiev</t>
  </si>
  <si>
    <t>G Furth x Paderborn</t>
  </si>
  <si>
    <t>Kryliya Sovetov x Dinamo Moscovo</t>
  </si>
  <si>
    <t>Russia 1</t>
  </si>
  <si>
    <t>Hoffenheim v Hertha Berlin</t>
  </si>
  <si>
    <t>Mgladbach x Nurnberg</t>
  </si>
  <si>
    <t>Celta Vigo v Rayo Vallecano</t>
  </si>
  <si>
    <t>Zwolle x Twente</t>
  </si>
  <si>
    <t>Netherlands 1</t>
  </si>
  <si>
    <t>Chievo x AC Milan</t>
  </si>
  <si>
    <t>Feyenoord x AZ Alkmaar</t>
  </si>
  <si>
    <t>Villarreal x Atl Madrid</t>
  </si>
  <si>
    <t>Lokomotiv Plovdiv x Cherno More</t>
  </si>
  <si>
    <t>Bulgaria 1</t>
  </si>
  <si>
    <t>Randers x AaB</t>
  </si>
  <si>
    <t>Lanus x Arsenal FC</t>
  </si>
  <si>
    <t>Argentina 1</t>
  </si>
  <si>
    <t>Chaves v Benfica B</t>
  </si>
  <si>
    <t>Gloucester v Colwyn Bay</t>
  </si>
  <si>
    <t>England 2</t>
  </si>
  <si>
    <t>ASA x Guaratinguetá</t>
  </si>
  <si>
    <t>Brazil 2</t>
  </si>
  <si>
    <t>Grêmio x Vasco da Gama</t>
  </si>
  <si>
    <t>Brazil 1</t>
  </si>
  <si>
    <t>Vitoria BA v Cruzeiro</t>
  </si>
  <si>
    <t>Hobro v Lyngby</t>
  </si>
  <si>
    <t>Belgium v Colombia</t>
  </si>
  <si>
    <t>Int</t>
  </si>
  <si>
    <t>Atlético MG x Internacional</t>
  </si>
  <si>
    <t>Dinamarca x Noruega</t>
  </si>
  <si>
    <t>ABC x ASA</t>
  </si>
  <si>
    <t>Alfreton Town v Braintree</t>
  </si>
  <si>
    <t>Girona x Barcelona B</t>
  </si>
  <si>
    <t>spain 2</t>
  </si>
  <si>
    <t>FC Brussels v Eupen</t>
  </si>
  <si>
    <t>Belgium 2</t>
  </si>
  <si>
    <t>Deportivo x Maiorca</t>
  </si>
  <si>
    <t>Bradford v Coventry</t>
  </si>
  <si>
    <t>Numancia x Tenerife</t>
  </si>
  <si>
    <t>Fredericia x Vejle</t>
  </si>
  <si>
    <t>Walsall v Peterborough</t>
  </si>
  <si>
    <t>Egipto x Gana</t>
  </si>
  <si>
    <t>Suécia x Portugal</t>
  </si>
  <si>
    <t>Berwick v Montrose</t>
  </si>
  <si>
    <t>Scotland 2</t>
  </si>
  <si>
    <t>Lyngby x AC Horsens</t>
  </si>
  <si>
    <t>Lokomotiv Sofia x Slavia Sofia</t>
  </si>
  <si>
    <t>Slaven Belupo v Zadar</t>
  </si>
  <si>
    <t>Croatia 1</t>
  </si>
  <si>
    <t>Stuttgart x Mgladbach</t>
  </si>
  <si>
    <t>Kaiserslautern x Union Berlin</t>
  </si>
  <si>
    <t>Benfica B v Oliveirense</t>
  </si>
  <si>
    <t>Sociedad x Celta Vigo</t>
  </si>
  <si>
    <t>Utrecht x ADO Den Haag</t>
  </si>
  <si>
    <t>Rapid Vienna v Red Bull Salzburg</t>
  </si>
  <si>
    <t>Austria 1</t>
  </si>
  <si>
    <t>V. Guimarães x Sporting</t>
  </si>
  <si>
    <t>Portugal 1</t>
  </si>
  <si>
    <t>AaB v FC Nordsjaelland</t>
  </si>
  <si>
    <t>FC Basel v Chelsea</t>
  </si>
  <si>
    <t>Feirense x Benfica B</t>
  </si>
  <si>
    <t>Sturm Graz x SV Ried</t>
  </si>
  <si>
    <t>Shakhter Karagandy v PAOK</t>
  </si>
  <si>
    <t>Lyon v Betis</t>
  </si>
  <si>
    <t>Union Berlin x Aalen</t>
  </si>
  <si>
    <t>Sporting B x Marítimo B</t>
  </si>
  <si>
    <t>Palermo x Novara</t>
  </si>
  <si>
    <t>Italy 2</t>
  </si>
  <si>
    <t>Parma x Bologna</t>
  </si>
  <si>
    <t>Bochum x 1860 Munich</t>
  </si>
  <si>
    <t>Young Boys v FC Basel </t>
  </si>
  <si>
    <t>Switzerland 1</t>
  </si>
  <si>
    <t>Rostov x CSKA Moscovo</t>
  </si>
  <si>
    <t>PAS Giannina v PAOK</t>
  </si>
  <si>
    <t>Greece 1</t>
  </si>
  <si>
    <t>Defensa y Justicia v Douglas Haig</t>
  </si>
  <si>
    <t>Argentina 2</t>
  </si>
  <si>
    <t>Nantes x Valenciennes </t>
  </si>
  <si>
    <t>France 1</t>
  </si>
  <si>
    <t>Moreirense x Penafiel</t>
  </si>
  <si>
    <t>Lyon x Toulouse</t>
  </si>
  <si>
    <t>Freiburg II v Kaiserslautern II</t>
  </si>
  <si>
    <t>Erzgebirge x St Pauli</t>
  </si>
  <si>
    <t>Derby x Blackpool</t>
  </si>
  <si>
    <t>Eintracht Frankfurt x Hoffenheim</t>
  </si>
  <si>
    <t>Livorno x AC Milan</t>
  </si>
  <si>
    <t>Terek Grozni x Tomsk</t>
  </si>
  <si>
    <t>Zaragoza v Cordoba</t>
  </si>
  <si>
    <t>Inter x Parma</t>
  </si>
  <si>
    <t>Swansea x Hull</t>
  </si>
  <si>
    <t>Benfica x Paris St-G</t>
  </si>
  <si>
    <t>Benfica B x Sporting B</t>
  </si>
  <si>
    <t>Wolfsberger AC v Sturm Graz</t>
  </si>
  <si>
    <t>Atl Madrid x Porto </t>
  </si>
  <si>
    <t>Fiorentina v Dnipro</t>
  </si>
  <si>
    <t>Aalen x SV Sandhausen</t>
  </si>
  <si>
    <t>Bochum x Union Berlin</t>
  </si>
  <si>
    <t>Empoli v Cesena</t>
  </si>
  <si>
    <t>SV Ried v Wolfsberger AC</t>
  </si>
  <si>
    <t>Oliveirense x Portimonense</t>
  </si>
  <si>
    <t>Parma x Cagliari</t>
  </si>
  <si>
    <t>Gent x Anderlecht</t>
  </si>
  <si>
    <t>Belgium 1</t>
  </si>
  <si>
    <t>Sporting B x Braga B</t>
  </si>
  <si>
    <t>Trabzonspor x Bursaspor</t>
  </si>
  <si>
    <t>Turkey 1</t>
  </si>
  <si>
    <t>Estoril x Gil Vicente</t>
  </si>
  <si>
    <t>Dover v Eastleigh</t>
  </si>
  <si>
    <t>Ergotelis v Apollon Smirnis</t>
  </si>
  <si>
    <t>Panthrakikos v AEL Kalloni</t>
  </si>
  <si>
    <t>Levadiakos v Panathinaikos</t>
  </si>
  <si>
    <t>Marítimo x Braga</t>
  </si>
  <si>
    <t>AZAL Baku v Neftchi Baku</t>
  </si>
  <si>
    <t>Azerbaijan 1</t>
  </si>
  <si>
    <t>Rizespor v Kasimpasa</t>
  </si>
  <si>
    <t>Clermont v CA Bastia</t>
  </si>
  <si>
    <t>France 2</t>
  </si>
  <si>
    <t>Union Berlin v Arminia Bielefeld</t>
  </si>
  <si>
    <t>Braunschweig v Hoffenheim</t>
  </si>
  <si>
    <t>Nurnberg x Schalke</t>
  </si>
  <si>
    <t>Espanyol x Valladolid</t>
  </si>
  <si>
    <t>Mgladbach x Wolfsburg</t>
  </si>
  <si>
    <t>Ponferradina v Real Jaen</t>
  </si>
  <si>
    <t>Spain 2</t>
  </si>
  <si>
    <t>PAS Giannina v Aris</t>
  </si>
  <si>
    <t>Coventry x Peterborough</t>
  </si>
  <si>
    <t>Gillingham v Leyton Orient</t>
  </si>
  <si>
    <t>Hapoel Beit Shean v Hapoel Asi Gilboa FC</t>
  </si>
  <si>
    <t>Israel 1</t>
  </si>
  <si>
    <t>Al-Wahda (KSA) v Al Quadisiya Al Khubar</t>
  </si>
  <si>
    <t>Saudi 1</t>
  </si>
  <si>
    <t>Genclerbirligi x Besiktas</t>
  </si>
  <si>
    <t>Kahramanmarasspor v Samsunspor </t>
  </si>
  <si>
    <t>Gaziantepspor x Bursaspor</t>
  </si>
  <si>
    <t>Karsiyaka v Ankaraspor</t>
  </si>
  <si>
    <t>Hapoel Ashkelon v Maccabi Yavne</t>
  </si>
  <si>
    <t>Al-Fateh (KSA) v Al-Ittihad </t>
  </si>
  <si>
    <t>Kilmarnock x St Mirren</t>
  </si>
  <si>
    <t>Scotland 1</t>
  </si>
  <si>
    <t>Hibernian x Hearts</t>
  </si>
  <si>
    <t>Hakoah Ramat Gan v Hapoel Afula</t>
  </si>
  <si>
    <t>Gillingham v Wolves</t>
  </si>
  <si>
    <t>Lincoln v Luton</t>
  </si>
  <si>
    <t>Wrexham v Aldershot</t>
  </si>
  <si>
    <t>Lecce v Salernitana</t>
  </si>
  <si>
    <t>Alcorcón x Barcelona B</t>
  </si>
  <si>
    <t>Udinese v Verona</t>
  </si>
  <si>
    <t>Aris v Apollon Smirnis</t>
  </si>
  <si>
    <t>Rayo Vallecano x Villarreal</t>
  </si>
  <si>
    <t>Shrewsbury v Leyton Orient</t>
  </si>
  <si>
    <t>Ceske Budejovice v Pardubice</t>
  </si>
  <si>
    <t>Czech 2</t>
  </si>
  <si>
    <t>SD Gama v Ribamontan Al Mar CF</t>
  </si>
  <si>
    <t>Najran (KSA) v Al-Shoalah (KSA)</t>
  </si>
  <si>
    <t>Al-Ittifaq (KSA) v Al-Taawon (KSA)</t>
  </si>
  <si>
    <t>New Balance</t>
  </si>
  <si>
    <t>%age Bank Growth</t>
  </si>
  <si>
    <t>Average Price</t>
  </si>
  <si>
    <t>No of bets placed</t>
  </si>
  <si>
    <t>Wins</t>
  </si>
  <si>
    <t>Strike rate</t>
  </si>
  <si>
    <t>Avg. price of Winners</t>
  </si>
  <si>
    <t>Weeks 6-9</t>
  </si>
  <si>
    <t>Res</t>
  </si>
  <si>
    <t>Cumul. bank</t>
  </si>
  <si>
    <t>b/fd</t>
  </si>
  <si>
    <t>Weeks 2-5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</si>
</sst>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DD/MM/YYYY;@"/>
    <numFmt numFmtId="166" formatCode="0.00"/>
    <numFmt numFmtId="167" formatCode="0.000"/>
    <numFmt numFmtId="168" formatCode="\£#,##0.00"/>
    <numFmt numFmtId="169" formatCode="@"/>
    <numFmt numFmtId="170" formatCode="#,##0.00"/>
    <numFmt numFmtId="171" formatCode="0.00_ ;[RED]\-0.00\ "/>
    <numFmt numFmtId="172" formatCode="#,##0.00_ ;[RED]\-#,##0.00\ "/>
    <numFmt numFmtId="173" formatCode="0.00%"/>
    <numFmt numFmtId="174" formatCode="#,##0.000_ ;[RED]\-#,##0.000\ "/>
    <numFmt numFmtId="175" formatCode="#,##0_ ;[RED]\-#,##0\ "/>
    <numFmt numFmtId="176" formatCode="DD/MM"/>
    <numFmt numFmtId="177" formatCode="#,##0.0;[RED]\-#,##0.0"/>
    <numFmt numFmtId="178" formatCode="0.0%"/>
    <numFmt numFmtId="179" formatCode="#,##0.00;[RED]\-#,##0.00"/>
  </numFmts>
  <fonts count="13">
    <font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b/>
      <i/>
      <sz val="18"/>
      <color indexed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63"/>
      <name val="Tahoma"/>
      <family val="2"/>
    </font>
    <font>
      <b/>
      <sz val="10"/>
      <name val="Arial"/>
      <family val="2"/>
    </font>
    <font>
      <sz val="8"/>
      <color indexed="63"/>
      <name val="Tahoma"/>
      <family val="2"/>
    </font>
    <font>
      <sz val="8"/>
      <color indexed="8"/>
      <name val="Tahom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43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6" fontId="3" fillId="0" borderId="0" xfId="20" applyNumberFormat="1" applyFont="1" applyFill="1" applyBorder="1" applyAlignment="1" applyProtection="1">
      <alignment horizontal="center"/>
      <protection/>
    </xf>
    <xf numFmtId="165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7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7" fontId="5" fillId="2" borderId="0" xfId="0" applyNumberFormat="1" applyFont="1" applyFill="1" applyBorder="1" applyAlignment="1">
      <alignment horizontal="center"/>
    </xf>
    <xf numFmtId="170" fontId="5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171" fontId="1" fillId="0" borderId="0" xfId="0" applyNumberFormat="1" applyFont="1" applyAlignment="1">
      <alignment horizontal="center"/>
    </xf>
    <xf numFmtId="164" fontId="7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/>
    </xf>
    <xf numFmtId="171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71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/>
    </xf>
    <xf numFmtId="165" fontId="1" fillId="3" borderId="1" xfId="0" applyNumberFormat="1" applyFont="1" applyFill="1" applyBorder="1" applyAlignment="1">
      <alignment/>
    </xf>
    <xf numFmtId="164" fontId="6" fillId="3" borderId="1" xfId="0" applyFont="1" applyFill="1" applyBorder="1" applyAlignment="1">
      <alignment/>
    </xf>
    <xf numFmtId="166" fontId="1" fillId="3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/>
    </xf>
    <xf numFmtId="171" fontId="1" fillId="3" borderId="1" xfId="0" applyNumberFormat="1" applyFont="1" applyFill="1" applyBorder="1" applyAlignment="1">
      <alignment/>
    </xf>
    <xf numFmtId="168" fontId="1" fillId="3" borderId="1" xfId="0" applyNumberFormat="1" applyFont="1" applyFill="1" applyBorder="1" applyAlignment="1">
      <alignment/>
    </xf>
    <xf numFmtId="172" fontId="1" fillId="3" borderId="1" xfId="0" applyNumberFormat="1" applyFont="1" applyFill="1" applyBorder="1" applyAlignment="1">
      <alignment/>
    </xf>
    <xf numFmtId="166" fontId="1" fillId="3" borderId="1" xfId="0" applyNumberFormat="1" applyFont="1" applyFill="1" applyBorder="1" applyAlignment="1">
      <alignment horizontal="right"/>
    </xf>
    <xf numFmtId="171" fontId="1" fillId="3" borderId="1" xfId="0" applyNumberFormat="1" applyFont="1" applyFill="1" applyBorder="1" applyAlignment="1">
      <alignment horizontal="center"/>
    </xf>
    <xf numFmtId="164" fontId="1" fillId="3" borderId="1" xfId="0" applyFont="1" applyFill="1" applyBorder="1" applyAlignment="1">
      <alignment/>
    </xf>
    <xf numFmtId="170" fontId="1" fillId="3" borderId="1" xfId="0" applyNumberFormat="1" applyFont="1" applyFill="1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 horizontal="right"/>
    </xf>
    <xf numFmtId="173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 wrapText="1"/>
    </xf>
    <xf numFmtId="164" fontId="1" fillId="0" borderId="0" xfId="0" applyFont="1" applyAlignment="1">
      <alignment wrapText="1"/>
    </xf>
    <xf numFmtId="166" fontId="1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 wrapText="1"/>
    </xf>
    <xf numFmtId="168" fontId="1" fillId="0" borderId="0" xfId="0" applyNumberFormat="1" applyFont="1" applyAlignment="1">
      <alignment wrapText="1"/>
    </xf>
    <xf numFmtId="169" fontId="1" fillId="0" borderId="0" xfId="0" applyNumberFormat="1" applyFont="1" applyAlignment="1">
      <alignment horizontal="center" wrapText="1"/>
    </xf>
    <xf numFmtId="164" fontId="0" fillId="0" borderId="0" xfId="0" applyAlignment="1">
      <alignment wrapText="1"/>
    </xf>
    <xf numFmtId="176" fontId="1" fillId="0" borderId="0" xfId="0" applyNumberFormat="1" applyFont="1" applyAlignment="1">
      <alignment vertical="center" wrapText="1"/>
    </xf>
    <xf numFmtId="164" fontId="2" fillId="0" borderId="0" xfId="0" applyFont="1" applyAlignment="1">
      <alignment vertical="center" wrapText="1"/>
    </xf>
    <xf numFmtId="166" fontId="3" fillId="0" borderId="0" xfId="20" applyNumberFormat="1" applyFont="1" applyFill="1" applyBorder="1" applyAlignment="1" applyProtection="1">
      <alignment horizontal="center" vertical="center" wrapText="1"/>
      <protection/>
    </xf>
    <xf numFmtId="169" fontId="1" fillId="0" borderId="0" xfId="0" applyNumberFormat="1" applyFont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4" fontId="0" fillId="0" borderId="0" xfId="0" applyAlignment="1">
      <alignment vertical="center" wrapText="1"/>
    </xf>
    <xf numFmtId="176" fontId="5" fillId="0" borderId="0" xfId="0" applyNumberFormat="1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6" fontId="5" fillId="0" borderId="0" xfId="0" applyNumberFormat="1" applyFont="1" applyAlignment="1">
      <alignment horizontal="center" wrapText="1"/>
    </xf>
    <xf numFmtId="167" fontId="5" fillId="0" borderId="0" xfId="0" applyNumberFormat="1" applyFont="1" applyAlignment="1">
      <alignment horizontal="center" wrapText="1"/>
    </xf>
    <xf numFmtId="168" fontId="5" fillId="0" borderId="0" xfId="0" applyNumberFormat="1" applyFont="1" applyAlignment="1">
      <alignment horizontal="center" wrapText="1"/>
    </xf>
    <xf numFmtId="176" fontId="5" fillId="0" borderId="0" xfId="0" applyNumberFormat="1" applyFont="1" applyAlignment="1">
      <alignment wrapText="1"/>
    </xf>
    <xf numFmtId="164" fontId="5" fillId="0" borderId="0" xfId="0" applyFont="1" applyAlignment="1">
      <alignment wrapText="1"/>
    </xf>
    <xf numFmtId="167" fontId="5" fillId="0" borderId="0" xfId="0" applyNumberFormat="1" applyFont="1" applyAlignment="1">
      <alignment wrapText="1"/>
    </xf>
    <xf numFmtId="168" fontId="5" fillId="0" borderId="0" xfId="0" applyNumberFormat="1" applyFont="1" applyAlignment="1">
      <alignment wrapText="1"/>
    </xf>
    <xf numFmtId="167" fontId="5" fillId="2" borderId="0" xfId="0" applyNumberFormat="1" applyFont="1" applyFill="1" applyBorder="1" applyAlignment="1">
      <alignment horizontal="center" wrapText="1"/>
    </xf>
    <xf numFmtId="170" fontId="5" fillId="0" borderId="0" xfId="0" applyNumberFormat="1" applyFont="1" applyAlignment="1">
      <alignment wrapText="1"/>
    </xf>
    <xf numFmtId="170" fontId="1" fillId="0" borderId="0" xfId="0" applyNumberFormat="1" applyFont="1" applyAlignment="1">
      <alignment wrapText="1"/>
    </xf>
    <xf numFmtId="176" fontId="1" fillId="0" borderId="0" xfId="0" applyNumberFormat="1" applyFont="1" applyFill="1" applyBorder="1" applyAlignment="1">
      <alignment wrapText="1"/>
    </xf>
    <xf numFmtId="164" fontId="6" fillId="0" borderId="0" xfId="0" applyFont="1" applyFill="1" applyBorder="1" applyAlignment="1">
      <alignment wrapText="1"/>
    </xf>
    <xf numFmtId="166" fontId="1" fillId="0" borderId="0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171" fontId="1" fillId="0" borderId="0" xfId="0" applyNumberFormat="1" applyFont="1" applyFill="1" applyBorder="1" applyAlignment="1">
      <alignment wrapText="1"/>
    </xf>
    <xf numFmtId="168" fontId="1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Border="1" applyAlignment="1">
      <alignment horizontal="right" wrapText="1"/>
    </xf>
    <xf numFmtId="172" fontId="1" fillId="0" borderId="0" xfId="0" applyNumberFormat="1" applyFont="1" applyFill="1" applyBorder="1" applyAlignment="1">
      <alignment wrapText="1"/>
    </xf>
    <xf numFmtId="166" fontId="1" fillId="0" borderId="0" xfId="0" applyNumberFormat="1" applyFont="1" applyFill="1" applyBorder="1" applyAlignment="1">
      <alignment horizontal="right" wrapText="1"/>
    </xf>
    <xf numFmtId="171" fontId="1" fillId="0" borderId="0" xfId="0" applyNumberFormat="1" applyFont="1" applyFill="1" applyBorder="1" applyAlignment="1">
      <alignment horizontal="center" wrapText="1"/>
    </xf>
    <xf numFmtId="164" fontId="1" fillId="0" borderId="0" xfId="0" applyFont="1" applyFill="1" applyBorder="1" applyAlignment="1">
      <alignment wrapText="1"/>
    </xf>
    <xf numFmtId="170" fontId="1" fillId="0" borderId="0" xfId="0" applyNumberFormat="1" applyFont="1" applyFill="1" applyBorder="1" applyAlignment="1">
      <alignment wrapText="1"/>
    </xf>
    <xf numFmtId="164" fontId="6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171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horizontal="right" wrapText="1"/>
    </xf>
    <xf numFmtId="171" fontId="1" fillId="0" borderId="0" xfId="0" applyNumberFormat="1" applyFont="1" applyAlignment="1">
      <alignment horizontal="center" wrapText="1"/>
    </xf>
    <xf numFmtId="164" fontId="8" fillId="0" borderId="0" xfId="0" applyFont="1" applyAlignment="1">
      <alignment wrapText="1"/>
    </xf>
    <xf numFmtId="164" fontId="9" fillId="0" borderId="0" xfId="0" applyFont="1" applyAlignment="1">
      <alignment wrapText="1"/>
    </xf>
    <xf numFmtId="176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11" fillId="0" borderId="0" xfId="0" applyFont="1" applyAlignment="1">
      <alignment horizontal="right"/>
    </xf>
    <xf numFmtId="177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72" fontId="1" fillId="0" borderId="0" xfId="0" applyNumberFormat="1" applyFont="1" applyAlignment="1">
      <alignment/>
    </xf>
    <xf numFmtId="164" fontId="0" fillId="0" borderId="0" xfId="0" applyAlignment="1">
      <alignment/>
    </xf>
    <xf numFmtId="170" fontId="1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5" fontId="1" fillId="0" borderId="0" xfId="0" applyNumberFormat="1" applyFont="1" applyFill="1" applyAlignment="1">
      <alignment/>
    </xf>
    <xf numFmtId="164" fontId="6" fillId="0" borderId="0" xfId="0" applyFont="1" applyFill="1" applyAlignment="1">
      <alignment/>
    </xf>
    <xf numFmtId="166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right"/>
    </xf>
    <xf numFmtId="171" fontId="1" fillId="0" borderId="0" xfId="0" applyNumberFormat="1" applyFont="1" applyFill="1" applyAlignment="1">
      <alignment horizontal="center"/>
    </xf>
    <xf numFmtId="164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165" fontId="1" fillId="0" borderId="0" xfId="0" applyNumberFormat="1" applyFont="1" applyBorder="1" applyAlignment="1">
      <alignment/>
    </xf>
    <xf numFmtId="164" fontId="6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170" fontId="1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105"/>
          <c:w val="0.73"/>
          <c:h val="0.98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Global!$H$5:$H$153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Global!$M$5:$M$153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Global!$R$5:$R$153</c:f>
              <c:numCache/>
            </c:numRef>
          </c:val>
          <c:smooth val="0"/>
        </c:ser>
        <c:marker val="1"/>
        <c:axId val="20503127"/>
        <c:axId val="50310416"/>
      </c:lineChart>
      <c:catAx>
        <c:axId val="2050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10416"/>
        <c:crossesAt val="0"/>
        <c:auto val="1"/>
        <c:lblOffset val="100"/>
        <c:noMultiLvlLbl val="0"/>
      </c:catAx>
      <c:valAx>
        <c:axId val="50310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0312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9175"/>
          <c:y val="0.3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5"/>
          <c:w val="0.7915"/>
          <c:h val="0.98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6-9'!$H$6:$H$67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6-9'!$L$6:$L$67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6-9'!$P$6:$P$67</c:f>
              <c:numCache/>
            </c:numRef>
          </c:val>
          <c:smooth val="0"/>
        </c:ser>
        <c:marker val="1"/>
        <c:axId val="50140561"/>
        <c:axId val="48611866"/>
      </c:lineChart>
      <c:catAx>
        <c:axId val="5014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11866"/>
        <c:crossesAt val="0"/>
        <c:auto val="1"/>
        <c:lblOffset val="100"/>
        <c:noMultiLvlLbl val="0"/>
      </c:catAx>
      <c:valAx>
        <c:axId val="48611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4056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58625"/>
          <c:y val="0.3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05"/>
          <c:w val="0.76075"/>
          <c:h val="0.9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2-5'!$H$5:$H$74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2-5'!$M$5:$M$74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'Weeks 2-5'!$R$5:$R$74</c:f>
              <c:numCache/>
            </c:numRef>
          </c:val>
          <c:smooth val="0"/>
        </c:ser>
        <c:marker val="1"/>
        <c:axId val="34853611"/>
        <c:axId val="45247044"/>
      </c:lineChart>
      <c:catAx>
        <c:axId val="3485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47044"/>
        <c:crossesAt val="0"/>
        <c:auto val="1"/>
        <c:lblOffset val="100"/>
        <c:noMultiLvlLbl val="0"/>
      </c:catAx>
      <c:valAx>
        <c:axId val="45247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5361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9175"/>
          <c:y val="0.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05"/>
          <c:w val="0.7535"/>
          <c:h val="0.9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 1'!$H$5:$H$30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 1'!$M$5:$M$30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'Week 1'!$R$5:$R$30</c:f>
              <c:numCache/>
            </c:numRef>
          </c:val>
          <c:smooth val="0"/>
        </c:ser>
        <c:marker val="1"/>
        <c:axId val="4570213"/>
        <c:axId val="41131918"/>
      </c:lineChart>
      <c:catAx>
        <c:axId val="457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131918"/>
        <c:crossesAt val="0"/>
        <c:auto val="1"/>
        <c:lblOffset val="100"/>
        <c:noMultiLvlLbl val="0"/>
      </c:catAx>
      <c:valAx>
        <c:axId val="411319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021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9175"/>
          <c:y val="0.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165</xdr:row>
      <xdr:rowOff>28575</xdr:rowOff>
    </xdr:from>
    <xdr:to>
      <xdr:col>12</xdr:col>
      <xdr:colOff>695325</xdr:colOff>
      <xdr:row>184</xdr:row>
      <xdr:rowOff>66675</xdr:rowOff>
    </xdr:to>
    <xdr:graphicFrame>
      <xdr:nvGraphicFramePr>
        <xdr:cNvPr id="1" name="Chart 1"/>
        <xdr:cNvGraphicFramePr/>
      </xdr:nvGraphicFramePr>
      <xdr:xfrm>
        <a:off x="1638300" y="26850975"/>
        <a:ext cx="5524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79</xdr:row>
      <xdr:rowOff>28575</xdr:rowOff>
    </xdr:from>
    <xdr:to>
      <xdr:col>12</xdr:col>
      <xdr:colOff>19050</xdr:colOff>
      <xdr:row>98</xdr:row>
      <xdr:rowOff>66675</xdr:rowOff>
    </xdr:to>
    <xdr:graphicFrame>
      <xdr:nvGraphicFramePr>
        <xdr:cNvPr id="1" name="Chart 1"/>
        <xdr:cNvGraphicFramePr/>
      </xdr:nvGraphicFramePr>
      <xdr:xfrm>
        <a:off x="1171575" y="12820650"/>
        <a:ext cx="40576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86</xdr:row>
      <xdr:rowOff>28575</xdr:rowOff>
    </xdr:from>
    <xdr:to>
      <xdr:col>12</xdr:col>
      <xdr:colOff>695325</xdr:colOff>
      <xdr:row>105</xdr:row>
      <xdr:rowOff>66675</xdr:rowOff>
    </xdr:to>
    <xdr:graphicFrame>
      <xdr:nvGraphicFramePr>
        <xdr:cNvPr id="1" name="Chart 1"/>
        <xdr:cNvGraphicFramePr/>
      </xdr:nvGraphicFramePr>
      <xdr:xfrm>
        <a:off x="1638300" y="13954125"/>
        <a:ext cx="5524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42</xdr:row>
      <xdr:rowOff>28575</xdr:rowOff>
    </xdr:from>
    <xdr:to>
      <xdr:col>12</xdr:col>
      <xdr:colOff>695325</xdr:colOff>
      <xdr:row>61</xdr:row>
      <xdr:rowOff>66675</xdr:rowOff>
    </xdr:to>
    <xdr:graphicFrame>
      <xdr:nvGraphicFramePr>
        <xdr:cNvPr id="1" name="Chart 1"/>
        <xdr:cNvGraphicFramePr/>
      </xdr:nvGraphicFramePr>
      <xdr:xfrm>
        <a:off x="1638300" y="6829425"/>
        <a:ext cx="5524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ybackandgetrich.com/new-trial-football-bank-builder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ybackandgetrich.com/new-trial-football-bank-builder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aybackandgetrich.com/new-trial-football-bank-builder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aybackandgetrich.com/new-trial-football-bank-builder/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5"/>
  <sheetViews>
    <sheetView tabSelected="1" workbookViewId="0" topLeftCell="A1">
      <pane ySplit="1620" topLeftCell="A1" activePane="bottom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9.28125" style="1" customWidth="1"/>
    <col min="2" max="2" width="24.28125" style="2" customWidth="1"/>
    <col min="3" max="3" width="6.28125" style="3" customWidth="1"/>
    <col min="4" max="4" width="5.00390625" style="4" customWidth="1"/>
    <col min="5" max="5" width="6.57421875" style="4" customWidth="1"/>
    <col min="6" max="6" width="5.7109375" style="2" customWidth="1"/>
    <col min="7" max="7" width="6.7109375" style="5" customWidth="1"/>
    <col min="8" max="8" width="10.57421875" style="2" customWidth="1"/>
    <col min="9" max="9" width="4.57421875" style="3" customWidth="1"/>
    <col min="10" max="10" width="5.140625" style="6" customWidth="1"/>
    <col min="11" max="11" width="5.7109375" style="6" customWidth="1"/>
    <col min="12" max="12" width="7.140625" style="2" customWidth="1"/>
    <col min="13" max="13" width="10.57421875" style="2" customWidth="1"/>
    <col min="14" max="14" width="3.7109375" style="2" customWidth="1"/>
    <col min="15" max="15" width="5.421875" style="2" customWidth="1"/>
    <col min="16" max="16" width="6.8515625" style="2" customWidth="1"/>
    <col min="17" max="17" width="6.421875" style="2" customWidth="1"/>
    <col min="18" max="18" width="11.140625" style="2" customWidth="1"/>
    <col min="19" max="20" width="3.00390625" style="2" customWidth="1"/>
    <col min="21" max="16384" width="9.140625" style="2" customWidth="1"/>
  </cols>
  <sheetData>
    <row r="1" spans="2:8" ht="21" customHeight="1">
      <c r="B1" s="7" t="s">
        <v>0</v>
      </c>
      <c r="C1" s="8" t="s">
        <v>1</v>
      </c>
      <c r="D1" s="8"/>
      <c r="E1" s="8"/>
      <c r="F1" s="8"/>
      <c r="G1" s="8"/>
      <c r="H1" s="8"/>
    </row>
    <row r="2" spans="1:21" ht="12.75">
      <c r="A2" s="9" t="s">
        <v>2</v>
      </c>
      <c r="B2" s="10" t="s">
        <v>3</v>
      </c>
      <c r="C2" s="11" t="s">
        <v>4</v>
      </c>
      <c r="D2" s="12" t="s">
        <v>5</v>
      </c>
      <c r="E2" s="12" t="s">
        <v>6</v>
      </c>
      <c r="F2" s="13" t="s">
        <v>7</v>
      </c>
      <c r="G2" s="13" t="s">
        <v>8</v>
      </c>
      <c r="H2" s="13" t="s">
        <v>9</v>
      </c>
      <c r="I2" s="11"/>
      <c r="J2" s="12" t="s">
        <v>5</v>
      </c>
      <c r="K2" s="12" t="s">
        <v>6</v>
      </c>
      <c r="L2" s="13" t="s">
        <v>8</v>
      </c>
      <c r="M2" s="13" t="s">
        <v>9</v>
      </c>
      <c r="O2" s="12" t="s">
        <v>5</v>
      </c>
      <c r="P2" s="12" t="s">
        <v>6</v>
      </c>
      <c r="Q2" s="13" t="s">
        <v>8</v>
      </c>
      <c r="R2" s="13" t="s">
        <v>9</v>
      </c>
      <c r="U2" s="2" t="s">
        <v>10</v>
      </c>
    </row>
    <row r="3" spans="1:21" ht="12.75">
      <c r="A3" s="14"/>
      <c r="B3" s="15"/>
      <c r="C3" s="11"/>
      <c r="D3" s="16"/>
      <c r="E3" s="16"/>
      <c r="F3" s="13"/>
      <c r="G3" s="17"/>
      <c r="H3" s="17" t="s">
        <v>11</v>
      </c>
      <c r="I3" s="11"/>
      <c r="J3" s="16"/>
      <c r="K3" s="16"/>
      <c r="L3" s="17"/>
      <c r="M3" s="17" t="s">
        <v>11</v>
      </c>
      <c r="O3" s="16"/>
      <c r="P3" s="16"/>
      <c r="Q3" s="17"/>
      <c r="R3" s="17" t="s">
        <v>11</v>
      </c>
      <c r="U3" s="2" t="s">
        <v>11</v>
      </c>
    </row>
    <row r="4" spans="1:18" ht="12.75">
      <c r="A4" s="14"/>
      <c r="B4" s="15"/>
      <c r="C4" s="11"/>
      <c r="D4" s="18" t="s">
        <v>12</v>
      </c>
      <c r="E4" s="18"/>
      <c r="F4" s="18"/>
      <c r="G4" s="18"/>
      <c r="H4" s="18"/>
      <c r="I4" s="11"/>
      <c r="J4" s="18" t="s">
        <v>13</v>
      </c>
      <c r="K4" s="18"/>
      <c r="L4" s="18"/>
      <c r="M4" s="18"/>
      <c r="O4" s="18" t="s">
        <v>14</v>
      </c>
      <c r="P4" s="18"/>
      <c r="Q4" s="18"/>
      <c r="R4" s="18"/>
    </row>
    <row r="5" spans="1:21" ht="12.75">
      <c r="A5" s="14"/>
      <c r="B5" s="15"/>
      <c r="C5" s="11"/>
      <c r="D5" s="16"/>
      <c r="E5" s="16"/>
      <c r="F5" s="17"/>
      <c r="G5" s="17"/>
      <c r="H5" s="19">
        <v>20</v>
      </c>
      <c r="I5" s="11"/>
      <c r="J5" s="16"/>
      <c r="K5" s="16"/>
      <c r="L5" s="17"/>
      <c r="M5" s="19">
        <v>176</v>
      </c>
      <c r="O5" s="16"/>
      <c r="P5" s="16"/>
      <c r="Q5" s="17"/>
      <c r="R5" s="19">
        <v>176</v>
      </c>
      <c r="U5" s="20">
        <f>R5+M5+H5</f>
        <v>372</v>
      </c>
    </row>
    <row r="6" spans="1:23" ht="12.75">
      <c r="A6" s="1">
        <v>41580</v>
      </c>
      <c r="B6" s="21" t="s">
        <v>15</v>
      </c>
      <c r="C6" s="22">
        <v>1.73</v>
      </c>
      <c r="D6" s="23">
        <v>1</v>
      </c>
      <c r="E6" s="24">
        <f>-(D6*(C6-1))</f>
        <v>-0.73</v>
      </c>
      <c r="F6" s="5" t="s">
        <v>16</v>
      </c>
      <c r="G6" s="25">
        <f>IF(F6&lt;&gt;"Win",E6,D6*0.95)</f>
        <v>0.95</v>
      </c>
      <c r="H6" s="25">
        <f>H5+G6</f>
        <v>20.95</v>
      </c>
      <c r="J6" s="26">
        <v>1</v>
      </c>
      <c r="K6" s="24">
        <f>-(J6*(C6-1))</f>
        <v>-0.73</v>
      </c>
      <c r="L6" s="24">
        <f>IF(F6&lt;&gt;"Win",K6,J6*0.95)</f>
        <v>0.95</v>
      </c>
      <c r="M6" s="24">
        <f>M5+L6</f>
        <v>176.95</v>
      </c>
      <c r="O6" s="23">
        <v>1</v>
      </c>
      <c r="P6" s="24">
        <f>-(O6*(C6-1))</f>
        <v>-0.73</v>
      </c>
      <c r="Q6" s="24">
        <f>IF(F6&lt;&gt;"Win",P6,O6*0.95)</f>
        <v>0.95</v>
      </c>
      <c r="R6" s="24">
        <f>R5+Q6</f>
        <v>176.95</v>
      </c>
      <c r="T6" s="2" t="s">
        <v>17</v>
      </c>
      <c r="U6" s="20">
        <f>R6+M6+H6</f>
        <v>374.84999999999997</v>
      </c>
      <c r="W6" s="2" t="s">
        <v>18</v>
      </c>
    </row>
    <row r="7" spans="2:23" ht="12.75">
      <c r="B7" s="21" t="s">
        <v>19</v>
      </c>
      <c r="C7" s="3">
        <v>1.71</v>
      </c>
      <c r="D7" s="23">
        <v>1</v>
      </c>
      <c r="E7" s="24">
        <f>-(D7*(C7-1))</f>
        <v>-0.71</v>
      </c>
      <c r="F7" s="5" t="s">
        <v>16</v>
      </c>
      <c r="G7" s="25">
        <f>IF(F7&lt;&gt;"Win",E7,D7*0.95)</f>
        <v>0.95</v>
      </c>
      <c r="H7" s="25">
        <f>H6+G7</f>
        <v>21.9</v>
      </c>
      <c r="J7" s="26">
        <v>1</v>
      </c>
      <c r="K7" s="24">
        <f>-(J7*(C7-1))</f>
        <v>-0.71</v>
      </c>
      <c r="L7" s="24">
        <f>IF(F7&lt;&gt;"Win",K7,J7*0.95)</f>
        <v>0.95</v>
      </c>
      <c r="M7" s="24">
        <f>M6+L7</f>
        <v>177.89999999999998</v>
      </c>
      <c r="O7" s="23">
        <v>1</v>
      </c>
      <c r="P7" s="24">
        <f>-(O7*(C7-1))</f>
        <v>-0.71</v>
      </c>
      <c r="Q7" s="24">
        <f>IF(F7&lt;&gt;"Win",P7,O7*0.95)</f>
        <v>0.95</v>
      </c>
      <c r="R7" s="24">
        <f>R6+Q7</f>
        <v>177.89999999999998</v>
      </c>
      <c r="T7" s="2" t="s">
        <v>17</v>
      </c>
      <c r="U7" s="20">
        <f>R7+M7+H7</f>
        <v>377.69999999999993</v>
      </c>
      <c r="W7" s="2" t="s">
        <v>20</v>
      </c>
    </row>
    <row r="8" spans="1:23" ht="12.75">
      <c r="A8" s="1">
        <v>41581</v>
      </c>
      <c r="B8" s="21" t="s">
        <v>21</v>
      </c>
      <c r="C8" s="3">
        <v>1.93</v>
      </c>
      <c r="D8" s="23">
        <v>1</v>
      </c>
      <c r="E8" s="24">
        <f>-(D8*(C8-1))</f>
        <v>-0.9299999999999999</v>
      </c>
      <c r="F8" s="5" t="s">
        <v>22</v>
      </c>
      <c r="G8" s="25">
        <f>IF(F8&lt;&gt;"Win",E8,D8*0.95)</f>
        <v>-0.9299999999999999</v>
      </c>
      <c r="H8" s="25">
        <f>H7+G8</f>
        <v>20.97</v>
      </c>
      <c r="J8" s="26">
        <v>1</v>
      </c>
      <c r="K8" s="24">
        <f>-(J8*(C8-1))</f>
        <v>-0.9299999999999999</v>
      </c>
      <c r="L8" s="24">
        <f>IF(F8&lt;&gt;"Win",K8,J8*0.95)</f>
        <v>-0.9299999999999999</v>
      </c>
      <c r="M8" s="24">
        <f>M7+L8</f>
        <v>176.96999999999997</v>
      </c>
      <c r="O8" s="23">
        <v>1</v>
      </c>
      <c r="P8" s="24">
        <f>-(O8*(C8-1))</f>
        <v>-0.9299999999999999</v>
      </c>
      <c r="Q8" s="24">
        <f>IF(F8&lt;&gt;"Win",P8,O8*0.95)</f>
        <v>-0.9299999999999999</v>
      </c>
      <c r="R8" s="24">
        <f>R7+Q8</f>
        <v>176.96999999999997</v>
      </c>
      <c r="T8" s="2" t="s">
        <v>23</v>
      </c>
      <c r="U8" s="20">
        <f>R8+M8+H8</f>
        <v>374.90999999999997</v>
      </c>
      <c r="W8" s="2" t="s">
        <v>24</v>
      </c>
    </row>
    <row r="9" spans="2:23" ht="12.75">
      <c r="B9" s="21" t="s">
        <v>25</v>
      </c>
      <c r="C9" s="3">
        <v>1.68</v>
      </c>
      <c r="D9" s="23">
        <v>1</v>
      </c>
      <c r="E9" s="24">
        <f>-(D9*(C9-1))</f>
        <v>-0.6799999999999999</v>
      </c>
      <c r="F9" s="5" t="s">
        <v>22</v>
      </c>
      <c r="G9" s="25">
        <f>IF(F9&lt;&gt;"Win",E9,D9*0.95)</f>
        <v>-0.6799999999999999</v>
      </c>
      <c r="H9" s="25">
        <f>H8+G9</f>
        <v>20.29</v>
      </c>
      <c r="J9" s="26">
        <v>1</v>
      </c>
      <c r="K9" s="24">
        <f>-(J9*(C9-1))</f>
        <v>-0.6799999999999999</v>
      </c>
      <c r="L9" s="24">
        <f>IF(F9&lt;&gt;"Win",K9,J9*0.95)</f>
        <v>-0.6799999999999999</v>
      </c>
      <c r="M9" s="24">
        <f>M8+L9</f>
        <v>176.28999999999996</v>
      </c>
      <c r="O9" s="23">
        <v>1</v>
      </c>
      <c r="P9" s="24">
        <f>-(O9*(C9-1))</f>
        <v>-0.6799999999999999</v>
      </c>
      <c r="Q9" s="24">
        <f>IF(F9&lt;&gt;"Win",P9,O9*0.95)</f>
        <v>-0.6799999999999999</v>
      </c>
      <c r="R9" s="24">
        <f>R8+Q9</f>
        <v>176.28999999999996</v>
      </c>
      <c r="T9" s="2" t="s">
        <v>23</v>
      </c>
      <c r="U9" s="20">
        <f>R9+M9+H9</f>
        <v>372.86999999999995</v>
      </c>
      <c r="W9" s="2" t="s">
        <v>26</v>
      </c>
    </row>
    <row r="10" spans="2:23" ht="12.75">
      <c r="B10" s="21" t="s">
        <v>27</v>
      </c>
      <c r="C10" s="3">
        <v>1.89</v>
      </c>
      <c r="D10" s="23">
        <v>1</v>
      </c>
      <c r="E10" s="24">
        <f>-(D10*(C10-1))</f>
        <v>-0.8899999999999999</v>
      </c>
      <c r="F10" s="5" t="s">
        <v>22</v>
      </c>
      <c r="G10" s="25">
        <f>IF(F10&lt;&gt;"Win",E10,D10*0.95)</f>
        <v>-0.8899999999999999</v>
      </c>
      <c r="H10" s="25">
        <f>H9+G10</f>
        <v>19.4</v>
      </c>
      <c r="J10" s="26">
        <v>2</v>
      </c>
      <c r="K10" s="27">
        <f>-(J10*(C10-1))</f>
        <v>-1.7799999999999998</v>
      </c>
      <c r="L10" s="24">
        <f>IF(F10&lt;&gt;"Win",K10,J10*0.95)</f>
        <v>-1.7799999999999998</v>
      </c>
      <c r="M10" s="24">
        <f>M9+L10</f>
        <v>174.50999999999996</v>
      </c>
      <c r="O10" s="23">
        <v>2</v>
      </c>
      <c r="P10" s="24">
        <f>-(O10*(C10-1))</f>
        <v>-1.7799999999999998</v>
      </c>
      <c r="Q10" s="24">
        <f>IF(F10&lt;&gt;"Win",P10,O10*0.95)</f>
        <v>-1.7799999999999998</v>
      </c>
      <c r="R10" s="24">
        <f>R9+Q10</f>
        <v>174.50999999999996</v>
      </c>
      <c r="T10" s="2" t="s">
        <v>17</v>
      </c>
      <c r="U10" s="20">
        <f>R10+M10+H10</f>
        <v>368.4199999999999</v>
      </c>
      <c r="W10" s="2" t="s">
        <v>28</v>
      </c>
    </row>
    <row r="11" spans="1:23" ht="12.75">
      <c r="A11" s="1">
        <v>41582</v>
      </c>
      <c r="B11" s="21" t="s">
        <v>29</v>
      </c>
      <c r="C11" s="3">
        <v>1.77</v>
      </c>
      <c r="D11" s="23">
        <v>1</v>
      </c>
      <c r="E11" s="24">
        <f>-(D11*(C11-1))</f>
        <v>-0.77</v>
      </c>
      <c r="F11" s="5" t="s">
        <v>22</v>
      </c>
      <c r="G11" s="25">
        <f>IF(F11&lt;&gt;"Win",E11,D11*0.95)</f>
        <v>-0.77</v>
      </c>
      <c r="H11" s="25">
        <f>H10+G11</f>
        <v>18.63</v>
      </c>
      <c r="J11" s="26">
        <v>3</v>
      </c>
      <c r="K11" s="27">
        <f>-(J11*(C11-1))</f>
        <v>-2.31</v>
      </c>
      <c r="L11" s="24">
        <f>IF(F11&lt;&gt;"Win",K11,J11*0.95)</f>
        <v>-2.31</v>
      </c>
      <c r="M11" s="24">
        <f>M10+L11</f>
        <v>172.19999999999996</v>
      </c>
      <c r="O11" s="23">
        <v>3</v>
      </c>
      <c r="P11" s="24">
        <f>-(O11*(C11-1))</f>
        <v>-2.31</v>
      </c>
      <c r="Q11" s="24">
        <f>IF(F11&lt;&gt;"Win",P11,O11*0.95)</f>
        <v>-2.31</v>
      </c>
      <c r="R11" s="24">
        <f>R10+Q11</f>
        <v>172.19999999999996</v>
      </c>
      <c r="T11" s="2" t="s">
        <v>23</v>
      </c>
      <c r="U11" s="20">
        <f>R11+M11+H11</f>
        <v>363.0299999999999</v>
      </c>
      <c r="W11" s="2" t="s">
        <v>30</v>
      </c>
    </row>
    <row r="12" spans="2:23" ht="12.75">
      <c r="B12" s="21" t="s">
        <v>31</v>
      </c>
      <c r="C12" s="3">
        <v>1.69</v>
      </c>
      <c r="D12" s="23">
        <v>1</v>
      </c>
      <c r="E12" s="24">
        <f>-(D12*(C12-1))</f>
        <v>-0.69</v>
      </c>
      <c r="F12" s="5" t="s">
        <v>22</v>
      </c>
      <c r="G12" s="25">
        <f>IF(F12&lt;&gt;"Win",E12,D12*0.95)</f>
        <v>-0.69</v>
      </c>
      <c r="H12" s="25">
        <f>H11+G12</f>
        <v>17.939999999999998</v>
      </c>
      <c r="J12" s="26">
        <v>5</v>
      </c>
      <c r="K12" s="27">
        <f>-(J12*(C12-1))</f>
        <v>-3.4499999999999997</v>
      </c>
      <c r="L12" s="24">
        <f>IF(F12&lt;&gt;"Win",K12,J12*0.95)</f>
        <v>-3.4499999999999997</v>
      </c>
      <c r="M12" s="24">
        <f>M11+L12</f>
        <v>168.74999999999997</v>
      </c>
      <c r="O12" s="23">
        <v>5</v>
      </c>
      <c r="P12" s="24">
        <f>-(O12*(C12-1))</f>
        <v>-3.4499999999999997</v>
      </c>
      <c r="Q12" s="24">
        <f>IF(F12&lt;&gt;"Win",P12,O12*0.95)</f>
        <v>-3.4499999999999997</v>
      </c>
      <c r="R12" s="24">
        <f>R11+Q12</f>
        <v>168.74999999999997</v>
      </c>
      <c r="T12" s="2" t="s">
        <v>23</v>
      </c>
      <c r="U12" s="20">
        <f>R12+M12+H12</f>
        <v>355.43999999999994</v>
      </c>
      <c r="W12" s="2" t="s">
        <v>24</v>
      </c>
    </row>
    <row r="13" spans="1:23" ht="12.75">
      <c r="A13" s="1">
        <v>41583</v>
      </c>
      <c r="B13" s="21" t="s">
        <v>32</v>
      </c>
      <c r="C13" s="3">
        <v>1.67</v>
      </c>
      <c r="D13" s="23">
        <v>1</v>
      </c>
      <c r="E13" s="24">
        <f>-(D13*(C13-1))</f>
        <v>-0.6699999999999999</v>
      </c>
      <c r="F13" s="5" t="s">
        <v>22</v>
      </c>
      <c r="G13" s="25">
        <f>IF(F13&lt;&gt;"Win",E13,D13*0.95)</f>
        <v>-0.6699999999999999</v>
      </c>
      <c r="H13" s="25">
        <f>H12+G13</f>
        <v>17.269999999999996</v>
      </c>
      <c r="J13" s="26">
        <v>8</v>
      </c>
      <c r="K13" s="27">
        <f>-(J13*(C13-1))</f>
        <v>-5.359999999999999</v>
      </c>
      <c r="L13" s="24">
        <f>IF(F13&lt;&gt;"Win",K13,J13*0.95)</f>
        <v>-5.359999999999999</v>
      </c>
      <c r="M13" s="24">
        <f>M12+L13</f>
        <v>163.39</v>
      </c>
      <c r="O13" s="23">
        <v>8</v>
      </c>
      <c r="P13" s="24">
        <f>-(O13*(C13-1))</f>
        <v>-5.359999999999999</v>
      </c>
      <c r="Q13" s="24">
        <f>IF(F13&lt;&gt;"Win",P13,O13*0.95)</f>
        <v>-5.359999999999999</v>
      </c>
      <c r="R13" s="24">
        <f>R12+Q13</f>
        <v>163.39</v>
      </c>
      <c r="T13" s="2" t="s">
        <v>17</v>
      </c>
      <c r="U13" s="20">
        <f>R13+M13+H13</f>
        <v>344.04999999999995</v>
      </c>
      <c r="W13" s="2" t="s">
        <v>33</v>
      </c>
    </row>
    <row r="14" spans="1:23" ht="12.75">
      <c r="A14" s="1">
        <v>41584</v>
      </c>
      <c r="B14" s="21" t="s">
        <v>34</v>
      </c>
      <c r="C14" s="3">
        <v>1.67</v>
      </c>
      <c r="D14" s="23">
        <v>1</v>
      </c>
      <c r="E14" s="24">
        <f>-(D14*(C14-1))</f>
        <v>-0.6699999999999999</v>
      </c>
      <c r="F14" s="5" t="s">
        <v>16</v>
      </c>
      <c r="G14" s="25">
        <f>IF(F14&lt;&gt;"Win",E14,D14*0.95)</f>
        <v>0.95</v>
      </c>
      <c r="H14" s="25">
        <f>H13+G14</f>
        <v>18.219999999999995</v>
      </c>
      <c r="J14" s="26">
        <v>13</v>
      </c>
      <c r="K14" s="27">
        <f>-(J14*(C14-1))</f>
        <v>-8.709999999999999</v>
      </c>
      <c r="L14" s="24">
        <f>IF(F14&lt;&gt;"Win",K14,J14*0.95)</f>
        <v>12.35</v>
      </c>
      <c r="M14" s="24">
        <f>M13+L14</f>
        <v>175.73999999999998</v>
      </c>
      <c r="O14" s="23">
        <v>13</v>
      </c>
      <c r="P14" s="24">
        <f>-(O14*(C14-1))</f>
        <v>-8.709999999999999</v>
      </c>
      <c r="Q14" s="24">
        <f>IF(F14&lt;&gt;"Win",P14,O14*0.95)</f>
        <v>12.35</v>
      </c>
      <c r="R14" s="24">
        <f>R13+Q14</f>
        <v>175.73999999999998</v>
      </c>
      <c r="T14" s="2" t="s">
        <v>23</v>
      </c>
      <c r="U14" s="20">
        <f>R14+M14+H14</f>
        <v>369.69999999999993</v>
      </c>
      <c r="W14" s="2" t="s">
        <v>35</v>
      </c>
    </row>
    <row r="15" spans="2:23" ht="12.75">
      <c r="B15" s="21" t="s">
        <v>36</v>
      </c>
      <c r="C15" s="3">
        <v>1.72</v>
      </c>
      <c r="D15" s="23">
        <v>1</v>
      </c>
      <c r="E15" s="24">
        <f>-(D15*(C15-1))</f>
        <v>-0.72</v>
      </c>
      <c r="F15" s="5" t="s">
        <v>22</v>
      </c>
      <c r="G15" s="25">
        <f>IF(F15&lt;&gt;"Win",E15,D15*0.95)</f>
        <v>-0.72</v>
      </c>
      <c r="H15" s="25">
        <f>H14+G15</f>
        <v>17.499999999999996</v>
      </c>
      <c r="J15" s="26">
        <v>1</v>
      </c>
      <c r="K15" s="27">
        <f>-(J15*(C15-1))</f>
        <v>-0.72</v>
      </c>
      <c r="L15" s="24">
        <f>IF(F15&lt;&gt;"Win",K15,J15*0.95)</f>
        <v>-0.72</v>
      </c>
      <c r="M15" s="24">
        <f>M14+L15</f>
        <v>175.01999999999998</v>
      </c>
      <c r="O15" s="23">
        <v>5</v>
      </c>
      <c r="P15" s="24">
        <f>-(O15*(C15-1))</f>
        <v>-3.5999999999999996</v>
      </c>
      <c r="Q15" s="24">
        <f>IF(F15&lt;&gt;"Win",P15,O15*0.95)</f>
        <v>-3.5999999999999996</v>
      </c>
      <c r="R15" s="24">
        <f>R14+Q15</f>
        <v>172.14</v>
      </c>
      <c r="T15" s="2" t="s">
        <v>23</v>
      </c>
      <c r="U15" s="20">
        <f>R15+M15+H15</f>
        <v>364.65999999999997</v>
      </c>
      <c r="W15" s="2" t="s">
        <v>37</v>
      </c>
    </row>
    <row r="16" spans="2:23" ht="12.75">
      <c r="B16" s="21" t="s">
        <v>38</v>
      </c>
      <c r="C16" s="3">
        <v>1.64</v>
      </c>
      <c r="D16" s="23">
        <v>1</v>
      </c>
      <c r="E16" s="24">
        <f>-(D16*(C16-1))</f>
        <v>-0.6399999999999999</v>
      </c>
      <c r="F16" s="5" t="s">
        <v>22</v>
      </c>
      <c r="G16" s="25">
        <f>IF(F16&lt;&gt;"Win",E16,D16*0.95)</f>
        <v>-0.6399999999999999</v>
      </c>
      <c r="H16" s="25">
        <f>H15+G16</f>
        <v>16.859999999999996</v>
      </c>
      <c r="J16" s="26">
        <v>1</v>
      </c>
      <c r="K16" s="27">
        <f>-(J16*(C16-1))</f>
        <v>-0.6399999999999999</v>
      </c>
      <c r="L16" s="24">
        <f>IF(F16&lt;&gt;"Win",K16,J16*0.95)</f>
        <v>-0.6399999999999999</v>
      </c>
      <c r="M16" s="24">
        <f>M15+L16</f>
        <v>174.38</v>
      </c>
      <c r="O16" s="23">
        <v>8</v>
      </c>
      <c r="P16" s="24">
        <f>-(O16*(C16-1))</f>
        <v>-5.119999999999999</v>
      </c>
      <c r="Q16" s="24">
        <f>IF(F16&lt;&gt;"Win",P16,O16*0.95)</f>
        <v>-5.119999999999999</v>
      </c>
      <c r="R16" s="24">
        <f>R15+Q16</f>
        <v>167.01999999999998</v>
      </c>
      <c r="T16" s="2" t="s">
        <v>17</v>
      </c>
      <c r="U16" s="20">
        <f>R16+M16+H16</f>
        <v>358.26</v>
      </c>
      <c r="W16" s="2" t="s">
        <v>39</v>
      </c>
    </row>
    <row r="17" spans="1:23" ht="12.75">
      <c r="A17" s="1">
        <v>41585</v>
      </c>
      <c r="B17" s="21" t="s">
        <v>40</v>
      </c>
      <c r="C17" s="3">
        <v>1.76</v>
      </c>
      <c r="D17" s="23">
        <v>1</v>
      </c>
      <c r="E17" s="24">
        <f>-(D17*(C17-1))</f>
        <v>-0.76</v>
      </c>
      <c r="F17" s="5" t="s">
        <v>16</v>
      </c>
      <c r="G17" s="25">
        <f>IF(F17&lt;&gt;"Win",E17,D17*0.95)</f>
        <v>0.95</v>
      </c>
      <c r="H17" s="25">
        <f>H16+G17</f>
        <v>17.809999999999995</v>
      </c>
      <c r="J17" s="26">
        <v>2</v>
      </c>
      <c r="K17" s="27">
        <f>-(J17*(C17-1))</f>
        <v>-1.52</v>
      </c>
      <c r="L17" s="24">
        <f>IF(F17&lt;&gt;"Win",K17,J17*0.95)</f>
        <v>1.9</v>
      </c>
      <c r="M17" s="24">
        <f>M16+L17</f>
        <v>176.28</v>
      </c>
      <c r="O17" s="23">
        <v>13</v>
      </c>
      <c r="P17" s="24">
        <f>-(O17*(C17-1))</f>
        <v>-9.88</v>
      </c>
      <c r="Q17" s="24">
        <f>IF(F17&lt;&gt;"Win",P17,O17*0.95)</f>
        <v>12.35</v>
      </c>
      <c r="R17" s="24">
        <f>R16+Q17</f>
        <v>179.36999999999998</v>
      </c>
      <c r="T17" s="2" t="s">
        <v>23</v>
      </c>
      <c r="U17" s="20">
        <f>R17+M17+H17</f>
        <v>373.46</v>
      </c>
      <c r="W17" s="2" t="s">
        <v>35</v>
      </c>
    </row>
    <row r="18" spans="2:23" ht="12.75">
      <c r="B18" s="21" t="s">
        <v>41</v>
      </c>
      <c r="C18" s="3">
        <v>1.72</v>
      </c>
      <c r="D18" s="23">
        <v>1</v>
      </c>
      <c r="E18" s="24">
        <f>-(D18*(C18-1))</f>
        <v>-0.72</v>
      </c>
      <c r="F18" s="5" t="s">
        <v>22</v>
      </c>
      <c r="G18" s="25">
        <f>IF(F18&lt;&gt;"Win",E18,D18*0.95)</f>
        <v>-0.72</v>
      </c>
      <c r="H18" s="25">
        <f>H17+G18</f>
        <v>17.089999999999996</v>
      </c>
      <c r="J18" s="26">
        <v>1</v>
      </c>
      <c r="K18" s="27">
        <f>-(J18*(C18-1))</f>
        <v>-0.72</v>
      </c>
      <c r="L18" s="24">
        <f>IF(F18&lt;&gt;"Win",K18,J18*0.95)</f>
        <v>-0.72</v>
      </c>
      <c r="M18" s="24">
        <f>M17+L18</f>
        <v>175.56</v>
      </c>
      <c r="O18" s="23">
        <v>5</v>
      </c>
      <c r="P18" s="24">
        <f>-(O18*(C18-1))</f>
        <v>-3.5999999999999996</v>
      </c>
      <c r="Q18" s="24">
        <f>IF(F18&lt;&gt;"Win",P18,O18*0.95)</f>
        <v>-3.5999999999999996</v>
      </c>
      <c r="R18" s="24">
        <f>R17+Q18</f>
        <v>175.76999999999998</v>
      </c>
      <c r="T18" s="2" t="s">
        <v>23</v>
      </c>
      <c r="U18" s="20">
        <f>R18+M18+H18</f>
        <v>368.41999999999996</v>
      </c>
      <c r="W18" s="2" t="s">
        <v>42</v>
      </c>
    </row>
    <row r="19" spans="2:23" ht="12.75">
      <c r="B19" s="21" t="s">
        <v>43</v>
      </c>
      <c r="C19" s="3">
        <v>1.8</v>
      </c>
      <c r="D19" s="23">
        <v>1</v>
      </c>
      <c r="E19" s="24">
        <f>-(D19*(C19-1))</f>
        <v>-0.8</v>
      </c>
      <c r="F19" s="5" t="s">
        <v>22</v>
      </c>
      <c r="G19" s="25">
        <f>IF(F19&lt;&gt;"Win",E19,D19*0.95)</f>
        <v>-0.8</v>
      </c>
      <c r="H19" s="25">
        <f>H18+G19</f>
        <v>16.289999999999996</v>
      </c>
      <c r="J19" s="26">
        <v>1</v>
      </c>
      <c r="K19" s="27">
        <f>-(J19*(C19-1))</f>
        <v>-0.8</v>
      </c>
      <c r="L19" s="24">
        <f>IF(F19&lt;&gt;"Win",K19,J19*0.95)</f>
        <v>-0.8</v>
      </c>
      <c r="M19" s="24">
        <f>M18+L19</f>
        <v>174.76</v>
      </c>
      <c r="O19" s="23">
        <v>8</v>
      </c>
      <c r="P19" s="24">
        <f>-(O19*(C19-1))</f>
        <v>-6.4</v>
      </c>
      <c r="Q19" s="24">
        <f>IF(F19&lt;&gt;"Win",P19,O19*0.95)</f>
        <v>-6.4</v>
      </c>
      <c r="R19" s="24">
        <f>R18+Q19</f>
        <v>169.36999999999998</v>
      </c>
      <c r="T19" s="2" t="s">
        <v>23</v>
      </c>
      <c r="U19" s="20">
        <f>R19+M19+H19</f>
        <v>360.42</v>
      </c>
      <c r="W19" s="2" t="s">
        <v>42</v>
      </c>
    </row>
    <row r="20" spans="1:23" ht="12.75">
      <c r="A20" s="1">
        <v>41586</v>
      </c>
      <c r="B20" s="21" t="s">
        <v>44</v>
      </c>
      <c r="C20" s="3">
        <v>1.74</v>
      </c>
      <c r="D20" s="23">
        <v>1</v>
      </c>
      <c r="E20" s="24">
        <f>-(D20*(C20-1))</f>
        <v>-0.74</v>
      </c>
      <c r="F20" s="5" t="s">
        <v>22</v>
      </c>
      <c r="G20" s="25">
        <f>IF(F20&lt;&gt;"Win",E20,D20*0.95)</f>
        <v>-0.74</v>
      </c>
      <c r="H20" s="25">
        <f>H19+G20</f>
        <v>15.549999999999995</v>
      </c>
      <c r="J20" s="26">
        <v>2</v>
      </c>
      <c r="K20" s="27">
        <f>-(J20*(C20-1))</f>
        <v>-1.48</v>
      </c>
      <c r="L20" s="24">
        <f>IF(F20&lt;&gt;"Win",K20,J20*0.95)</f>
        <v>-1.48</v>
      </c>
      <c r="M20" s="24">
        <f>M19+L20</f>
        <v>173.28</v>
      </c>
      <c r="O20" s="23">
        <v>13</v>
      </c>
      <c r="P20" s="24">
        <f>-(O20*(C20-1))</f>
        <v>-9.62</v>
      </c>
      <c r="Q20" s="24">
        <f>IF(F20&lt;&gt;"Win",P20,O20*0.95)</f>
        <v>-9.62</v>
      </c>
      <c r="R20" s="24">
        <f>R19+Q20</f>
        <v>159.74999999999997</v>
      </c>
      <c r="T20" s="2" t="s">
        <v>17</v>
      </c>
      <c r="U20" s="20">
        <f>R20+M20+H20</f>
        <v>348.58</v>
      </c>
      <c r="W20" s="2" t="s">
        <v>39</v>
      </c>
    </row>
    <row r="21" spans="1:23" ht="12.75">
      <c r="A21" s="1">
        <v>41587</v>
      </c>
      <c r="B21" s="21" t="s">
        <v>45</v>
      </c>
      <c r="C21" s="3">
        <v>1.72</v>
      </c>
      <c r="D21" s="23">
        <v>1</v>
      </c>
      <c r="E21" s="24">
        <f>-(D21*(C21-1))</f>
        <v>-0.72</v>
      </c>
      <c r="F21" s="5" t="s">
        <v>16</v>
      </c>
      <c r="G21" s="25">
        <f>IF(F21&lt;&gt;"Win",E21,D21*0.95)</f>
        <v>0.95</v>
      </c>
      <c r="H21" s="25">
        <f>H20+G21</f>
        <v>16.499999999999996</v>
      </c>
      <c r="J21" s="26">
        <v>3</v>
      </c>
      <c r="K21" s="27">
        <f>-(J21*(C21-1))</f>
        <v>-2.16</v>
      </c>
      <c r="L21" s="24">
        <f>IF(F21&lt;&gt;"Win",K21,J21*0.95)</f>
        <v>2.8499999999999996</v>
      </c>
      <c r="M21" s="24">
        <f>M20+L21</f>
        <v>176.13</v>
      </c>
      <c r="O21" s="23">
        <v>21</v>
      </c>
      <c r="P21" s="24">
        <f>-(O21*(C21-1))</f>
        <v>-15.12</v>
      </c>
      <c r="Q21" s="24">
        <f>IF(F21&lt;&gt;"Win",P21,O21*0.95)</f>
        <v>19.95</v>
      </c>
      <c r="R21" s="24">
        <f>R20+Q21</f>
        <v>179.69999999999996</v>
      </c>
      <c r="T21" s="2" t="s">
        <v>23</v>
      </c>
      <c r="U21" s="20">
        <f>R21+M21+H21</f>
        <v>372.3299999999999</v>
      </c>
      <c r="W21" s="2" t="s">
        <v>46</v>
      </c>
    </row>
    <row r="22" spans="2:23" ht="12.75">
      <c r="B22" s="21" t="s">
        <v>47</v>
      </c>
      <c r="C22" s="3">
        <v>1.78</v>
      </c>
      <c r="D22" s="23">
        <v>1</v>
      </c>
      <c r="E22" s="24">
        <f>-(D22*(C22-1))</f>
        <v>-0.78</v>
      </c>
      <c r="F22" s="5" t="s">
        <v>22</v>
      </c>
      <c r="G22" s="25">
        <f>IF(F22&lt;&gt;"Win",E22,D22*0.95)</f>
        <v>-0.78</v>
      </c>
      <c r="H22" s="25">
        <f>H21+G22</f>
        <v>15.719999999999997</v>
      </c>
      <c r="J22" s="26">
        <v>1</v>
      </c>
      <c r="K22" s="27">
        <f>-(J22*(C22-1))</f>
        <v>-0.78</v>
      </c>
      <c r="L22" s="24">
        <f>IF(F22&lt;&gt;"Win",K22,J22*0.95)</f>
        <v>-0.78</v>
      </c>
      <c r="M22" s="24">
        <f>M21+L22</f>
        <v>175.35</v>
      </c>
      <c r="O22" s="23">
        <v>8</v>
      </c>
      <c r="P22" s="24">
        <f>-(O22*(C22-1))</f>
        <v>-6.24</v>
      </c>
      <c r="Q22" s="24">
        <f>IF(F22&lt;&gt;"Win",P22,O22*0.95)</f>
        <v>-6.24</v>
      </c>
      <c r="R22" s="24">
        <f>R21+Q22</f>
        <v>173.45999999999995</v>
      </c>
      <c r="T22" s="2" t="s">
        <v>17</v>
      </c>
      <c r="U22" s="20">
        <f>R22+M22+H22</f>
        <v>364.5299999999999</v>
      </c>
      <c r="W22" s="2" t="s">
        <v>28</v>
      </c>
    </row>
    <row r="23" spans="2:23" ht="12.75">
      <c r="B23" s="21" t="s">
        <v>48</v>
      </c>
      <c r="C23" s="3">
        <v>1.7</v>
      </c>
      <c r="D23" s="23">
        <v>1</v>
      </c>
      <c r="E23" s="24">
        <f>-(D23*(C23-1))</f>
        <v>-0.7</v>
      </c>
      <c r="F23" s="5" t="s">
        <v>22</v>
      </c>
      <c r="G23" s="25">
        <f>IF(F23&lt;&gt;"Win",E23,D23*0.95)</f>
        <v>-0.7</v>
      </c>
      <c r="H23" s="25">
        <f>H22+G23</f>
        <v>15.019999999999998</v>
      </c>
      <c r="J23" s="26">
        <v>1</v>
      </c>
      <c r="K23" s="27">
        <f>-(J23*(C23-1))</f>
        <v>-0.7</v>
      </c>
      <c r="L23" s="24">
        <f>IF(F23&lt;&gt;"Win",K23,J23*0.95)</f>
        <v>-0.7</v>
      </c>
      <c r="M23" s="24">
        <f>M22+L23</f>
        <v>174.65</v>
      </c>
      <c r="O23" s="23">
        <v>13</v>
      </c>
      <c r="P23" s="24">
        <f>-(O23*(C23-1))</f>
        <v>-9.1</v>
      </c>
      <c r="Q23" s="24">
        <f>IF(F23&lt;&gt;"Win",P23,O23*0.95)</f>
        <v>-9.1</v>
      </c>
      <c r="R23" s="24">
        <f>R22+Q23</f>
        <v>164.35999999999996</v>
      </c>
      <c r="T23" s="2" t="s">
        <v>17</v>
      </c>
      <c r="U23" s="20">
        <f>R23+M23+H23</f>
        <v>354.03</v>
      </c>
      <c r="W23" s="2" t="s">
        <v>28</v>
      </c>
    </row>
    <row r="24" spans="2:23" ht="12.75">
      <c r="B24" s="21" t="s">
        <v>49</v>
      </c>
      <c r="C24" s="3">
        <v>1.88</v>
      </c>
      <c r="D24" s="23">
        <v>1</v>
      </c>
      <c r="E24" s="24">
        <f>-(D24*(C24-1))</f>
        <v>-0.8799999999999999</v>
      </c>
      <c r="F24" s="5" t="s">
        <v>16</v>
      </c>
      <c r="G24" s="25">
        <f>IF(F24&lt;&gt;"Win",E24,D24*0.95)</f>
        <v>0.95</v>
      </c>
      <c r="H24" s="25">
        <f>H23+G24</f>
        <v>15.969999999999997</v>
      </c>
      <c r="J24" s="26">
        <v>2</v>
      </c>
      <c r="K24" s="27">
        <f>-(J24*(C24-1))</f>
        <v>-1.7599999999999998</v>
      </c>
      <c r="L24" s="24">
        <f>IF(F24&lt;&gt;"Win",K24,J24*0.95)</f>
        <v>1.9</v>
      </c>
      <c r="M24" s="24">
        <f>M23+L24</f>
        <v>176.55</v>
      </c>
      <c r="O24" s="23">
        <v>21</v>
      </c>
      <c r="P24" s="24">
        <f>-(O24*(C24-1))</f>
        <v>-18.479999999999997</v>
      </c>
      <c r="Q24" s="24">
        <f>IF(F24&lt;&gt;"Win",P24,O24*0.95)</f>
        <v>19.95</v>
      </c>
      <c r="R24" s="24">
        <f>R23+Q24</f>
        <v>184.30999999999995</v>
      </c>
      <c r="T24" s="2" t="s">
        <v>17</v>
      </c>
      <c r="U24" s="20">
        <f>R24+M24+H24</f>
        <v>376.8299999999999</v>
      </c>
      <c r="W24" s="2" t="s">
        <v>24</v>
      </c>
    </row>
    <row r="25" spans="1:23" ht="12.75">
      <c r="A25" s="1">
        <v>41588</v>
      </c>
      <c r="B25" s="21" t="s">
        <v>50</v>
      </c>
      <c r="C25" s="3">
        <v>1.78</v>
      </c>
      <c r="D25" s="23">
        <v>1</v>
      </c>
      <c r="E25" s="24">
        <f>-(D25*(C25-1))</f>
        <v>-0.78</v>
      </c>
      <c r="F25" s="5" t="s">
        <v>16</v>
      </c>
      <c r="G25" s="25">
        <f>IF(F25&lt;&gt;"Win",E25,D25*0.95)</f>
        <v>0.95</v>
      </c>
      <c r="H25" s="25">
        <f>H24+G25</f>
        <v>16.919999999999998</v>
      </c>
      <c r="J25" s="26">
        <v>1</v>
      </c>
      <c r="K25" s="27">
        <f>-(J25*(C25-1))</f>
        <v>-0.78</v>
      </c>
      <c r="L25" s="24">
        <f>IF(F25&lt;&gt;"Win",K25,J25*0.95)</f>
        <v>0.95</v>
      </c>
      <c r="M25" s="24">
        <f>M24+L25</f>
        <v>177.5</v>
      </c>
      <c r="O25" s="23">
        <v>8</v>
      </c>
      <c r="P25" s="24">
        <f>-(O25*(C25-1))</f>
        <v>-6.24</v>
      </c>
      <c r="Q25" s="24">
        <f>IF(F25&lt;&gt;"Win",P25,O25*0.95)</f>
        <v>7.6</v>
      </c>
      <c r="R25" s="24">
        <f>R24+Q25</f>
        <v>191.90999999999994</v>
      </c>
      <c r="T25" s="2" t="s">
        <v>17</v>
      </c>
      <c r="U25" s="20">
        <f>R25+M25+H25</f>
        <v>386.33</v>
      </c>
      <c r="W25" s="2" t="s">
        <v>51</v>
      </c>
    </row>
    <row r="26" spans="2:23" ht="12.75">
      <c r="B26" s="21" t="s">
        <v>52</v>
      </c>
      <c r="C26" s="3">
        <v>1.64</v>
      </c>
      <c r="D26" s="23">
        <v>1</v>
      </c>
      <c r="E26" s="24">
        <f>-(D26*(C26-1))</f>
        <v>-0.6399999999999999</v>
      </c>
      <c r="F26" s="5" t="s">
        <v>22</v>
      </c>
      <c r="G26" s="25">
        <f>IF(F26&lt;&gt;"Win",E26,D26*0.95)</f>
        <v>-0.6399999999999999</v>
      </c>
      <c r="H26" s="25">
        <f>H25+G26</f>
        <v>16.279999999999998</v>
      </c>
      <c r="J26" s="26">
        <v>1</v>
      </c>
      <c r="K26" s="27">
        <f>-(J26*(C26-1))</f>
        <v>-0.6399999999999999</v>
      </c>
      <c r="L26" s="24">
        <f>IF(F26&lt;&gt;"Win",K26,J26*0.95)</f>
        <v>-0.6399999999999999</v>
      </c>
      <c r="M26" s="24">
        <f>M25+L26</f>
        <v>176.86</v>
      </c>
      <c r="O26" s="23">
        <v>3</v>
      </c>
      <c r="P26" s="24">
        <f>-(O26*(C26-1))</f>
        <v>-1.9199999999999997</v>
      </c>
      <c r="Q26" s="24">
        <f>IF(F26&lt;&gt;"Win",P26,O26*0.95)</f>
        <v>-1.9199999999999997</v>
      </c>
      <c r="R26" s="24">
        <f>R25+Q26</f>
        <v>189.98999999999995</v>
      </c>
      <c r="T26" s="2" t="s">
        <v>23</v>
      </c>
      <c r="U26" s="20">
        <f>R26+M26+H26</f>
        <v>383.12999999999994</v>
      </c>
      <c r="W26" s="2" t="s">
        <v>26</v>
      </c>
    </row>
    <row r="27" spans="2:23" ht="12.75">
      <c r="B27" s="21" t="s">
        <v>53</v>
      </c>
      <c r="C27" s="3">
        <v>1.65</v>
      </c>
      <c r="D27" s="23">
        <v>1</v>
      </c>
      <c r="E27" s="24">
        <f>-(D27*(C27-1))</f>
        <v>-0.6499999999999999</v>
      </c>
      <c r="F27" s="5" t="s">
        <v>22</v>
      </c>
      <c r="G27" s="25">
        <f>IF(F27&lt;&gt;"Win",E27,D27*0.95)</f>
        <v>-0.6499999999999999</v>
      </c>
      <c r="H27" s="25">
        <f>H26+G27</f>
        <v>15.629999999999997</v>
      </c>
      <c r="J27" s="26">
        <v>1</v>
      </c>
      <c r="K27" s="27">
        <f>-(J27*(C27-1))</f>
        <v>-0.6499999999999999</v>
      </c>
      <c r="L27" s="24">
        <f>IF(F27&lt;&gt;"Win",K27,J27*0.95)</f>
        <v>-0.6499999999999999</v>
      </c>
      <c r="M27" s="24">
        <f>M26+L27</f>
        <v>176.21</v>
      </c>
      <c r="O27" s="23">
        <v>5</v>
      </c>
      <c r="P27" s="24">
        <f>-(O27*(C27-1))</f>
        <v>-3.2499999999999996</v>
      </c>
      <c r="Q27" s="24">
        <f>IF(F27&lt;&gt;"Win",P27,O27*0.95)</f>
        <v>-3.2499999999999996</v>
      </c>
      <c r="R27" s="24">
        <f>R26+Q27</f>
        <v>186.73999999999995</v>
      </c>
      <c r="T27" s="2" t="s">
        <v>17</v>
      </c>
      <c r="U27" s="20">
        <f>R27+M27+H27</f>
        <v>378.5799999999999</v>
      </c>
      <c r="W27" s="2" t="s">
        <v>51</v>
      </c>
    </row>
    <row r="28" spans="2:23" ht="12.75">
      <c r="B28" s="21" t="s">
        <v>54</v>
      </c>
      <c r="C28" s="3">
        <v>1.73</v>
      </c>
      <c r="D28" s="23">
        <v>1</v>
      </c>
      <c r="E28" s="24">
        <f>-(D28*(C28-1))</f>
        <v>-0.73</v>
      </c>
      <c r="F28" s="5" t="s">
        <v>22</v>
      </c>
      <c r="G28" s="25">
        <f>IF(F28&lt;&gt;"Win",E28,D28*0.95)</f>
        <v>-0.73</v>
      </c>
      <c r="H28" s="25">
        <f>H27+G28</f>
        <v>14.899999999999997</v>
      </c>
      <c r="J28" s="26">
        <v>2</v>
      </c>
      <c r="K28" s="27">
        <f>-(J28*(C28-1))</f>
        <v>-1.46</v>
      </c>
      <c r="L28" s="24">
        <f>IF(F28&lt;&gt;"Win",K28,J28*0.95)</f>
        <v>-1.46</v>
      </c>
      <c r="M28" s="24">
        <f>M27+L28</f>
        <v>174.75</v>
      </c>
      <c r="O28" s="23">
        <v>8</v>
      </c>
      <c r="P28" s="24">
        <f>-(O28*(C28-1))</f>
        <v>-5.84</v>
      </c>
      <c r="Q28" s="24">
        <f>IF(F28&lt;&gt;"Win",P28,O28*0.95)</f>
        <v>-5.84</v>
      </c>
      <c r="R28" s="24">
        <f>R27+Q28</f>
        <v>180.89999999999995</v>
      </c>
      <c r="T28" s="2" t="s">
        <v>23</v>
      </c>
      <c r="U28" s="20">
        <f>R28+M28+H28</f>
        <v>370.54999999999995</v>
      </c>
      <c r="W28" s="2" t="s">
        <v>24</v>
      </c>
    </row>
    <row r="29" spans="1:23" ht="12.75">
      <c r="A29" s="1">
        <v>41589</v>
      </c>
      <c r="B29" s="21" t="s">
        <v>55</v>
      </c>
      <c r="C29" s="3">
        <v>1.65</v>
      </c>
      <c r="D29" s="23">
        <v>1</v>
      </c>
      <c r="E29" s="24">
        <f>-(D29*(C29-1))</f>
        <v>-0.6499999999999999</v>
      </c>
      <c r="F29" s="5" t="s">
        <v>22</v>
      </c>
      <c r="G29" s="25">
        <f>IF(F29&lt;&gt;"Win",E29,D29*0.95)</f>
        <v>-0.6499999999999999</v>
      </c>
      <c r="H29" s="25">
        <f>H28+G29</f>
        <v>14.249999999999996</v>
      </c>
      <c r="J29" s="26">
        <v>3</v>
      </c>
      <c r="K29" s="27">
        <f>-(J29*(C29-1))</f>
        <v>-1.9499999999999997</v>
      </c>
      <c r="L29" s="24">
        <f>IF(F29&lt;&gt;"Win",K29,J29*0.95)</f>
        <v>-1.9499999999999997</v>
      </c>
      <c r="M29" s="24">
        <f>M28+L29</f>
        <v>172.8</v>
      </c>
      <c r="O29" s="23">
        <v>13</v>
      </c>
      <c r="P29" s="24">
        <f>-(O29*(C29-1))</f>
        <v>-8.45</v>
      </c>
      <c r="Q29" s="24">
        <f>IF(F29&lt;&gt;"Win",P29,O29*0.95)</f>
        <v>-8.45</v>
      </c>
      <c r="R29" s="24">
        <f>R28+Q29</f>
        <v>172.44999999999996</v>
      </c>
      <c r="T29" s="2" t="s">
        <v>23</v>
      </c>
      <c r="U29" s="20">
        <f>R29+M29+H29</f>
        <v>359.5</v>
      </c>
      <c r="W29" s="2" t="s">
        <v>56</v>
      </c>
    </row>
    <row r="30" spans="2:23" ht="12.75">
      <c r="B30" s="28" t="s">
        <v>57</v>
      </c>
      <c r="C30" s="3">
        <v>1.93</v>
      </c>
      <c r="D30" s="23">
        <v>1</v>
      </c>
      <c r="E30" s="24">
        <f>-(D30*(C30-1))</f>
        <v>-0.9299999999999999</v>
      </c>
      <c r="F30" s="5" t="s">
        <v>22</v>
      </c>
      <c r="G30" s="25">
        <f>IF(F30&lt;&gt;"Win",E30,D30*0.95)</f>
        <v>-0.9299999999999999</v>
      </c>
      <c r="H30" s="25">
        <f>H29+G30</f>
        <v>13.319999999999997</v>
      </c>
      <c r="J30" s="26">
        <v>5</v>
      </c>
      <c r="K30" s="27">
        <f>-(J30*(C30-1))</f>
        <v>-4.6499999999999995</v>
      </c>
      <c r="L30" s="24">
        <f>IF(F30&lt;&gt;"Win",K30,J30*0.95)</f>
        <v>-4.6499999999999995</v>
      </c>
      <c r="M30" s="24">
        <f>M29+L30</f>
        <v>168.15</v>
      </c>
      <c r="O30" s="23">
        <v>21</v>
      </c>
      <c r="P30" s="24">
        <f>-(O30*(C30-1))</f>
        <v>-19.529999999999998</v>
      </c>
      <c r="Q30" s="24">
        <f>IF(F30&lt;&gt;"Win",P30,O30*0.95)</f>
        <v>-19.529999999999998</v>
      </c>
      <c r="R30" s="24">
        <f>R29+Q30</f>
        <v>152.91999999999996</v>
      </c>
      <c r="T30" s="2" t="s">
        <v>17</v>
      </c>
      <c r="U30" s="20">
        <f>R30+M30+H30</f>
        <v>334.38999999999993</v>
      </c>
      <c r="W30" s="2" t="s">
        <v>30</v>
      </c>
    </row>
    <row r="31" spans="2:23" ht="12.75">
      <c r="B31" s="21" t="s">
        <v>58</v>
      </c>
      <c r="C31" s="3">
        <v>1.74</v>
      </c>
      <c r="D31" s="23">
        <v>1</v>
      </c>
      <c r="E31" s="24">
        <f>-(D31*(C31-1))</f>
        <v>-0.74</v>
      </c>
      <c r="F31" s="5" t="s">
        <v>22</v>
      </c>
      <c r="G31" s="25">
        <f>IF(F31&lt;&gt;"Win",E31,D31*0.95)</f>
        <v>-0.74</v>
      </c>
      <c r="H31" s="25">
        <f>H30+G31</f>
        <v>12.579999999999997</v>
      </c>
      <c r="J31" s="26">
        <v>8</v>
      </c>
      <c r="K31" s="27">
        <f>-(J31*(C31-1))</f>
        <v>-5.92</v>
      </c>
      <c r="L31" s="24">
        <f>IF(F31&lt;&gt;"Win",K31,J31*0.95)</f>
        <v>-5.92</v>
      </c>
      <c r="M31" s="24">
        <f>M30+L31</f>
        <v>162.23000000000002</v>
      </c>
      <c r="O31" s="23">
        <v>34</v>
      </c>
      <c r="P31" s="24">
        <f>-(O31*(C31-1))</f>
        <v>-25.16</v>
      </c>
      <c r="Q31" s="24">
        <f>IF(F31&lt;&gt;"Win",P31,O31*0.95)</f>
        <v>-25.16</v>
      </c>
      <c r="R31" s="24">
        <f>R30+Q31</f>
        <v>127.75999999999996</v>
      </c>
      <c r="T31" s="2" t="s">
        <v>23</v>
      </c>
      <c r="U31" s="20">
        <f>R31+M31+H31</f>
        <v>302.57</v>
      </c>
      <c r="W31" s="2" t="s">
        <v>59</v>
      </c>
    </row>
    <row r="32" spans="1:23" ht="12.75">
      <c r="A32" s="1">
        <v>41590</v>
      </c>
      <c r="B32" s="21" t="s">
        <v>60</v>
      </c>
      <c r="C32" s="3">
        <v>1.86</v>
      </c>
      <c r="D32" s="23">
        <v>1</v>
      </c>
      <c r="E32" s="24">
        <f>-(D32*(C32-1))</f>
        <v>-0.8600000000000001</v>
      </c>
      <c r="F32" s="5" t="s">
        <v>22</v>
      </c>
      <c r="G32" s="25">
        <f>IF(F32&lt;&gt;"Win",E32,D32*0.95)</f>
        <v>-0.8600000000000001</v>
      </c>
      <c r="H32" s="25">
        <f>H31+G32</f>
        <v>11.719999999999997</v>
      </c>
      <c r="J32" s="26">
        <v>13</v>
      </c>
      <c r="K32" s="27">
        <f>-(J32*(C32-1))</f>
        <v>-11.180000000000001</v>
      </c>
      <c r="L32" s="24">
        <f>IF(F32&lt;&gt;"Win",K32,J32*0.95)</f>
        <v>-11.180000000000001</v>
      </c>
      <c r="M32" s="24">
        <f>M31+L32</f>
        <v>151.05</v>
      </c>
      <c r="O32" s="23">
        <v>1</v>
      </c>
      <c r="P32" s="24">
        <f>-(O32*(C32-1))</f>
        <v>-0.8600000000000001</v>
      </c>
      <c r="Q32" s="24">
        <f>IF(F32&lt;&gt;"Win",P32,O32*0.95)</f>
        <v>-0.8600000000000001</v>
      </c>
      <c r="R32" s="24">
        <f>R31+Q32</f>
        <v>126.89999999999996</v>
      </c>
      <c r="T32" s="2" t="s">
        <v>17</v>
      </c>
      <c r="U32" s="20">
        <f>R32+M32+H32</f>
        <v>289.66999999999996</v>
      </c>
      <c r="W32" s="2" t="s">
        <v>37</v>
      </c>
    </row>
    <row r="33" spans="2:23" ht="12.75">
      <c r="B33" s="21" t="s">
        <v>61</v>
      </c>
      <c r="C33" s="3">
        <v>1.69</v>
      </c>
      <c r="D33" s="23">
        <v>1</v>
      </c>
      <c r="E33" s="24">
        <f>-(D33*(C33-1))</f>
        <v>-0.69</v>
      </c>
      <c r="F33" s="5" t="s">
        <v>22</v>
      </c>
      <c r="G33" s="25">
        <f>IF(F33&lt;&gt;"Win",E33,D33*0.95)</f>
        <v>-0.69</v>
      </c>
      <c r="H33" s="25">
        <f>H32+G33</f>
        <v>11.029999999999998</v>
      </c>
      <c r="J33" s="26">
        <v>21</v>
      </c>
      <c r="K33" s="27">
        <f>-(J33*(C33-1))</f>
        <v>-14.489999999999998</v>
      </c>
      <c r="L33" s="24">
        <f>IF(F33&lt;&gt;"Win",K33,J33*0.95)</f>
        <v>-14.489999999999998</v>
      </c>
      <c r="M33" s="24">
        <f>M32+L33</f>
        <v>136.56</v>
      </c>
      <c r="O33" s="23">
        <v>1</v>
      </c>
      <c r="P33" s="24">
        <f>-(O33*(C33-1))</f>
        <v>-0.69</v>
      </c>
      <c r="Q33" s="24">
        <f>IF(F33&lt;&gt;"Win",P33,O33*0.95)</f>
        <v>-0.69</v>
      </c>
      <c r="R33" s="24">
        <f>R32+Q33</f>
        <v>126.20999999999997</v>
      </c>
      <c r="T33" s="2" t="s">
        <v>17</v>
      </c>
      <c r="U33" s="20">
        <f>R33+M33+H33</f>
        <v>273.79999999999995</v>
      </c>
      <c r="W33" s="2" t="s">
        <v>62</v>
      </c>
    </row>
    <row r="34" spans="1:23" s="38" customFormat="1" ht="12.75">
      <c r="A34" s="29"/>
      <c r="B34" s="30" t="s">
        <v>63</v>
      </c>
      <c r="C34" s="31">
        <v>1.88</v>
      </c>
      <c r="D34" s="32">
        <v>1</v>
      </c>
      <c r="E34" s="33">
        <f>-(D34*(C34-1))</f>
        <v>-0.8799999999999999</v>
      </c>
      <c r="F34" s="34" t="s">
        <v>16</v>
      </c>
      <c r="G34" s="35">
        <f>IF(F34&lt;&gt;"Win",E34,D34*0.95)</f>
        <v>0.95</v>
      </c>
      <c r="H34" s="35">
        <f>H33+G34</f>
        <v>11.979999999999997</v>
      </c>
      <c r="I34" s="31"/>
      <c r="J34" s="36">
        <v>34</v>
      </c>
      <c r="K34" s="37">
        <f>-(J34*(C34-1))</f>
        <v>-29.919999999999995</v>
      </c>
      <c r="L34" s="33">
        <f>IF(F34&lt;&gt;"Win",K34,J34*0.95)</f>
        <v>32.3</v>
      </c>
      <c r="M34" s="33">
        <f>M33+L34</f>
        <v>168.86</v>
      </c>
      <c r="O34" s="32">
        <v>2</v>
      </c>
      <c r="P34" s="33">
        <f>-(O34*(C34-1))</f>
        <v>-1.7599999999999998</v>
      </c>
      <c r="Q34" s="33">
        <f>IF(F34&lt;&gt;"Win",P34,O34*0.95)</f>
        <v>1.9</v>
      </c>
      <c r="R34" s="33">
        <f>R33+Q34</f>
        <v>128.10999999999996</v>
      </c>
      <c r="T34" s="38" t="s">
        <v>23</v>
      </c>
      <c r="U34" s="20">
        <f>R34+M34+H34</f>
        <v>308.95</v>
      </c>
      <c r="V34" s="33"/>
      <c r="W34" s="38" t="s">
        <v>64</v>
      </c>
    </row>
    <row r="35" spans="1:23" ht="12.75">
      <c r="A35" s="1">
        <v>41591</v>
      </c>
      <c r="B35" s="21" t="s">
        <v>65</v>
      </c>
      <c r="C35" s="3">
        <v>1.73</v>
      </c>
      <c r="D35" s="23">
        <v>1</v>
      </c>
      <c r="E35" s="24">
        <f>-(D35*(C35-1))</f>
        <v>-0.73</v>
      </c>
      <c r="F35" s="5" t="s">
        <v>22</v>
      </c>
      <c r="G35" s="25">
        <f>IF(F35&lt;&gt;"Win",E35,D35*0.95)</f>
        <v>-0.73</v>
      </c>
      <c r="H35" s="25">
        <f>H34+G35</f>
        <v>11.249999999999996</v>
      </c>
      <c r="J35" s="26">
        <v>1</v>
      </c>
      <c r="K35" s="27">
        <f>-(J35*(C35-1))</f>
        <v>-0.73</v>
      </c>
      <c r="L35" s="24">
        <f>IF(F35&lt;&gt;"Win",K35,J35*0.95)</f>
        <v>-0.73</v>
      </c>
      <c r="M35" s="24">
        <f>M34+L35</f>
        <v>168.13000000000002</v>
      </c>
      <c r="O35" s="23">
        <v>1</v>
      </c>
      <c r="P35" s="24">
        <f>-(O35*(C35-1))</f>
        <v>-0.73</v>
      </c>
      <c r="Q35" s="24">
        <f>IF(F35&lt;&gt;"Win",P35,O35*0.95)</f>
        <v>-0.73</v>
      </c>
      <c r="R35" s="24">
        <f>R34+Q35</f>
        <v>127.37999999999995</v>
      </c>
      <c r="T35" s="2" t="s">
        <v>23</v>
      </c>
      <c r="U35" s="20">
        <f>R35+M35+H35</f>
        <v>306.76</v>
      </c>
      <c r="W35" s="2" t="s">
        <v>66</v>
      </c>
    </row>
    <row r="36" spans="2:23" ht="12.75">
      <c r="B36" s="21" t="s">
        <v>67</v>
      </c>
      <c r="C36" s="3">
        <v>1.93</v>
      </c>
      <c r="D36" s="23">
        <v>1</v>
      </c>
      <c r="E36" s="24">
        <f>-(D36*(C36-1))</f>
        <v>-0.9299999999999999</v>
      </c>
      <c r="F36" s="5" t="s">
        <v>16</v>
      </c>
      <c r="G36" s="25">
        <f>IF(F36&lt;&gt;"Win",E36,D36*0.95)</f>
        <v>0.95</v>
      </c>
      <c r="H36" s="25">
        <f>H35+G36</f>
        <v>12.199999999999996</v>
      </c>
      <c r="J36" s="26">
        <v>1</v>
      </c>
      <c r="K36" s="27">
        <f>-(J36*(C36-1))</f>
        <v>-0.9299999999999999</v>
      </c>
      <c r="L36" s="24">
        <f>IF(F36&lt;&gt;"Win",K36,J36*0.95)</f>
        <v>0.95</v>
      </c>
      <c r="M36" s="24">
        <f>M35+L36</f>
        <v>169.08</v>
      </c>
      <c r="O36" s="23">
        <v>1</v>
      </c>
      <c r="P36" s="24">
        <f>-(O36*(C36-1))</f>
        <v>-0.9299999999999999</v>
      </c>
      <c r="Q36" s="24">
        <f>IF(F36&lt;&gt;"Win",P36,O36*0.95)</f>
        <v>0.95</v>
      </c>
      <c r="R36" s="24">
        <f>R35+Q36</f>
        <v>128.32999999999996</v>
      </c>
      <c r="T36" s="2" t="s">
        <v>23</v>
      </c>
      <c r="U36" s="20">
        <f>R36+M36+H36</f>
        <v>309.60999999999996</v>
      </c>
      <c r="W36" s="2" t="s">
        <v>66</v>
      </c>
    </row>
    <row r="37" spans="1:23" ht="12.75">
      <c r="A37" s="1">
        <v>41592</v>
      </c>
      <c r="B37" s="21" t="s">
        <v>68</v>
      </c>
      <c r="C37" s="3">
        <v>1.81</v>
      </c>
      <c r="D37" s="23">
        <v>1</v>
      </c>
      <c r="E37" s="24">
        <f>-(D37*(C37-1))</f>
        <v>-0.81</v>
      </c>
      <c r="F37" s="5" t="s">
        <v>22</v>
      </c>
      <c r="G37" s="25">
        <f>IF(F37&lt;&gt;"Win",E37,D37*0.95)</f>
        <v>-0.81</v>
      </c>
      <c r="H37" s="25">
        <f>H36+G37</f>
        <v>11.389999999999995</v>
      </c>
      <c r="J37" s="26">
        <v>1</v>
      </c>
      <c r="K37" s="27">
        <f>-(J37*(C37-1))</f>
        <v>-0.81</v>
      </c>
      <c r="L37" s="24">
        <f>IF(F37&lt;&gt;"Win",K37,J37*0.95)</f>
        <v>-0.81</v>
      </c>
      <c r="M37" s="24">
        <f>M36+L37</f>
        <v>168.27</v>
      </c>
      <c r="O37" s="23">
        <v>1</v>
      </c>
      <c r="P37" s="24">
        <f>-(O37*(C37-1))</f>
        <v>-0.81</v>
      </c>
      <c r="Q37" s="24">
        <f>IF(F37&lt;&gt;"Win",P37,O37*0.95)</f>
        <v>-0.81</v>
      </c>
      <c r="R37" s="24">
        <f>R36+Q37</f>
        <v>127.51999999999995</v>
      </c>
      <c r="T37" s="2" t="s">
        <v>17</v>
      </c>
      <c r="U37" s="20">
        <f>R37+M37+H37</f>
        <v>307.17999999999995</v>
      </c>
      <c r="W37" s="2" t="s">
        <v>30</v>
      </c>
    </row>
    <row r="38" spans="2:23" ht="12.75">
      <c r="B38" s="21" t="s">
        <v>69</v>
      </c>
      <c r="C38" s="3">
        <v>1.89</v>
      </c>
      <c r="D38" s="23">
        <v>1</v>
      </c>
      <c r="E38" s="24">
        <f>-(D38*(C38-1))</f>
        <v>-0.8899999999999999</v>
      </c>
      <c r="F38" s="5" t="s">
        <v>22</v>
      </c>
      <c r="G38" s="25">
        <f>IF(F38&lt;&gt;"Win",E38,D38*0.95)</f>
        <v>-0.8899999999999999</v>
      </c>
      <c r="H38" s="25">
        <f>H37+G38</f>
        <v>10.499999999999995</v>
      </c>
      <c r="J38" s="26">
        <v>1</v>
      </c>
      <c r="K38" s="27">
        <f>-(J38*(C38-1))</f>
        <v>-0.8899999999999999</v>
      </c>
      <c r="L38" s="24">
        <f>IF(F38&lt;&gt;"Win",K38,J38*0.95)</f>
        <v>-0.8899999999999999</v>
      </c>
      <c r="M38" s="24">
        <f>M37+L38</f>
        <v>167.38000000000002</v>
      </c>
      <c r="O38" s="23">
        <v>1</v>
      </c>
      <c r="P38" s="24">
        <f>-(O38*(C38-1))</f>
        <v>-0.8899999999999999</v>
      </c>
      <c r="Q38" s="24">
        <f>IF(F38&lt;&gt;"Win",P38,O38*0.95)</f>
        <v>-0.8899999999999999</v>
      </c>
      <c r="R38" s="24">
        <f>R37+Q38</f>
        <v>126.62999999999995</v>
      </c>
      <c r="T38" s="2" t="s">
        <v>23</v>
      </c>
      <c r="U38" s="20">
        <f>R38+M38+H38</f>
        <v>304.51</v>
      </c>
      <c r="W38" s="2" t="s">
        <v>70</v>
      </c>
    </row>
    <row r="39" spans="2:23" ht="12.75">
      <c r="B39" s="21" t="s">
        <v>71</v>
      </c>
      <c r="C39" s="3">
        <v>1.74</v>
      </c>
      <c r="D39" s="23">
        <v>1</v>
      </c>
      <c r="E39" s="24">
        <f>-(D39*(C39-1))</f>
        <v>-0.74</v>
      </c>
      <c r="F39" s="5" t="s">
        <v>16</v>
      </c>
      <c r="G39" s="25">
        <f>IF(F39&lt;&gt;"Win",E39,D39*0.95)</f>
        <v>0.95</v>
      </c>
      <c r="H39" s="25">
        <f>H38+G39</f>
        <v>11.449999999999994</v>
      </c>
      <c r="J39" s="26">
        <v>2</v>
      </c>
      <c r="K39" s="27">
        <f>-(J39*(C39-1))</f>
        <v>-1.48</v>
      </c>
      <c r="L39" s="24">
        <f>IF(F39&lt;&gt;"Win",K39,J39*0.95)</f>
        <v>1.9</v>
      </c>
      <c r="M39" s="24">
        <f>M38+L39</f>
        <v>169.28000000000003</v>
      </c>
      <c r="O39" s="23">
        <v>2</v>
      </c>
      <c r="P39" s="24">
        <f>-(O39*(C39-1))</f>
        <v>-1.48</v>
      </c>
      <c r="Q39" s="24">
        <f>IF(F39&lt;&gt;"Win",P39,O39*0.95)</f>
        <v>1.9</v>
      </c>
      <c r="R39" s="24">
        <f>R38+Q39</f>
        <v>128.52999999999994</v>
      </c>
      <c r="T39" s="2" t="s">
        <v>23</v>
      </c>
      <c r="U39" s="20">
        <f>R39+M39+H39</f>
        <v>309.25999999999993</v>
      </c>
      <c r="W39" s="2" t="s">
        <v>66</v>
      </c>
    </row>
    <row r="40" spans="1:23" ht="12.75">
      <c r="A40" s="1">
        <v>41593</v>
      </c>
      <c r="B40" s="21" t="s">
        <v>72</v>
      </c>
      <c r="C40" s="3">
        <v>1.76</v>
      </c>
      <c r="D40" s="23">
        <v>1</v>
      </c>
      <c r="E40" s="24">
        <f>-(D40*(C40-1))</f>
        <v>-0.76</v>
      </c>
      <c r="F40" s="5" t="s">
        <v>16</v>
      </c>
      <c r="G40" s="25">
        <f>IF(F40&lt;&gt;"Win",E40,D40*0.95)</f>
        <v>0.95</v>
      </c>
      <c r="H40" s="25">
        <f>H39+G40</f>
        <v>12.399999999999993</v>
      </c>
      <c r="J40" s="26">
        <v>1</v>
      </c>
      <c r="K40" s="27">
        <f>-(J40*(C40-1))</f>
        <v>-0.76</v>
      </c>
      <c r="L40" s="24">
        <f>IF(F40&lt;&gt;"Win",K40,J40*0.95)</f>
        <v>0.95</v>
      </c>
      <c r="M40" s="24">
        <f>M39+L40</f>
        <v>170.23000000000002</v>
      </c>
      <c r="O40" s="23">
        <v>1</v>
      </c>
      <c r="P40" s="24">
        <f>-(O40*(C40-1))</f>
        <v>-0.76</v>
      </c>
      <c r="Q40" s="24">
        <f>IF(F40&lt;&gt;"Win",P40,O40*0.95)</f>
        <v>0.95</v>
      </c>
      <c r="R40" s="24">
        <f>R39+Q40</f>
        <v>129.47999999999993</v>
      </c>
      <c r="T40" s="2" t="s">
        <v>23</v>
      </c>
      <c r="U40" s="20">
        <f>R40+M40+H40</f>
        <v>312.1099999999999</v>
      </c>
      <c r="W40" s="2" t="s">
        <v>70</v>
      </c>
    </row>
    <row r="41" spans="2:23" ht="12.75">
      <c r="B41" s="21" t="s">
        <v>73</v>
      </c>
      <c r="C41" s="3">
        <v>1.92</v>
      </c>
      <c r="D41" s="23">
        <v>1</v>
      </c>
      <c r="E41" s="24">
        <f>-(D41*(C41-1))</f>
        <v>-0.9199999999999999</v>
      </c>
      <c r="F41" s="5" t="s">
        <v>22</v>
      </c>
      <c r="G41" s="25">
        <f>IF(F41&lt;&gt;"Win",E41,D41*0.95)</f>
        <v>-0.9199999999999999</v>
      </c>
      <c r="H41" s="25">
        <f>H40+G41</f>
        <v>11.479999999999993</v>
      </c>
      <c r="J41" s="26">
        <v>1</v>
      </c>
      <c r="K41" s="27">
        <f>-(J41*(C41-1))</f>
        <v>-0.9199999999999999</v>
      </c>
      <c r="L41" s="24">
        <f>IF(F41&lt;&gt;"Win",K41,J41*0.95)</f>
        <v>-0.9199999999999999</v>
      </c>
      <c r="M41" s="24">
        <f>M40+L41</f>
        <v>169.31000000000003</v>
      </c>
      <c r="O41" s="23">
        <v>1</v>
      </c>
      <c r="P41" s="24">
        <f>-(O41*(C41-1))</f>
        <v>-0.9199999999999999</v>
      </c>
      <c r="Q41" s="24">
        <f>IF(F41&lt;&gt;"Win",P41,O41*0.95)</f>
        <v>-0.9199999999999999</v>
      </c>
      <c r="R41" s="24">
        <f>R40+Q41</f>
        <v>128.55999999999995</v>
      </c>
      <c r="T41" s="2" t="s">
        <v>17</v>
      </c>
      <c r="U41" s="20">
        <f>R41+M41+H41</f>
        <v>309.35</v>
      </c>
      <c r="W41" s="2" t="s">
        <v>64</v>
      </c>
    </row>
    <row r="42" spans="1:23" ht="12.75">
      <c r="A42" s="1">
        <v>41594</v>
      </c>
      <c r="B42" s="21" t="s">
        <v>74</v>
      </c>
      <c r="C42" s="3">
        <v>1.8</v>
      </c>
      <c r="D42" s="23">
        <v>1</v>
      </c>
      <c r="E42" s="24">
        <f>-(D42*(C42-1))</f>
        <v>-0.8</v>
      </c>
      <c r="F42" s="5" t="s">
        <v>22</v>
      </c>
      <c r="G42" s="25">
        <f>IF(F42&lt;&gt;"Win",E42,D42*0.95)</f>
        <v>-0.8</v>
      </c>
      <c r="H42" s="25">
        <f>H41+G42</f>
        <v>10.679999999999993</v>
      </c>
      <c r="J42" s="26">
        <v>1</v>
      </c>
      <c r="K42" s="27">
        <f>-(J42*(C42-1))</f>
        <v>-0.8</v>
      </c>
      <c r="L42" s="24">
        <f>IF(F42&lt;&gt;"Win",K42,J42*0.95)</f>
        <v>-0.8</v>
      </c>
      <c r="M42" s="24">
        <f>M41+L42</f>
        <v>168.51000000000002</v>
      </c>
      <c r="O42" s="23">
        <v>1</v>
      </c>
      <c r="P42" s="24">
        <f>-(O42*(C42-1))</f>
        <v>-0.8</v>
      </c>
      <c r="Q42" s="24">
        <f>IF(F42&lt;&gt;"Win",P42,O42*0.95)</f>
        <v>-0.8</v>
      </c>
      <c r="R42" s="24">
        <f>R41+Q42</f>
        <v>127.75999999999995</v>
      </c>
      <c r="T42" s="2" t="s">
        <v>17</v>
      </c>
      <c r="U42" s="20">
        <f>R42+M42+H42</f>
        <v>306.95</v>
      </c>
      <c r="W42" s="2" t="s">
        <v>62</v>
      </c>
    </row>
    <row r="43" spans="2:23" ht="12.75">
      <c r="B43" s="21" t="s">
        <v>75</v>
      </c>
      <c r="C43" s="3">
        <v>1.8</v>
      </c>
      <c r="D43" s="23">
        <v>1</v>
      </c>
      <c r="E43" s="24">
        <f>-(D43*(C43-1))</f>
        <v>-0.8</v>
      </c>
      <c r="F43" s="5" t="s">
        <v>22</v>
      </c>
      <c r="G43" s="25">
        <f>IF(F43&lt;&gt;"Win",E43,D43*0.95)</f>
        <v>-0.8</v>
      </c>
      <c r="H43" s="25">
        <f>H42+G43</f>
        <v>9.879999999999992</v>
      </c>
      <c r="J43" s="26">
        <v>2</v>
      </c>
      <c r="K43" s="27">
        <f>-(J43*(C43-1))</f>
        <v>-1.6</v>
      </c>
      <c r="L43" s="24">
        <f>IF(F43&lt;&gt;"Win",K43,J43*0.95)</f>
        <v>-1.6</v>
      </c>
      <c r="M43" s="24">
        <f>M42+L43</f>
        <v>166.91000000000003</v>
      </c>
      <c r="O43" s="23">
        <v>2</v>
      </c>
      <c r="P43" s="24">
        <f>-(O43*(C43-1))</f>
        <v>-1.6</v>
      </c>
      <c r="Q43" s="24">
        <f>IF(F43&lt;&gt;"Win",P43,O43*0.95)</f>
        <v>-1.6</v>
      </c>
      <c r="R43" s="24">
        <f>R42+Q43</f>
        <v>126.15999999999995</v>
      </c>
      <c r="T43" s="2" t="s">
        <v>17</v>
      </c>
      <c r="U43" s="20">
        <f>R43+M43+H43</f>
        <v>302.95</v>
      </c>
      <c r="W43" s="2" t="s">
        <v>76</v>
      </c>
    </row>
    <row r="44" spans="2:23" ht="12.75">
      <c r="B44" s="21" t="s">
        <v>77</v>
      </c>
      <c r="C44" s="3">
        <v>1.8</v>
      </c>
      <c r="D44" s="23">
        <v>1</v>
      </c>
      <c r="E44" s="24">
        <f>-(D44*(C44-1))</f>
        <v>-0.8</v>
      </c>
      <c r="F44" s="5" t="s">
        <v>16</v>
      </c>
      <c r="G44" s="25">
        <f>IF(F44&lt;&gt;"Win",E44,D44*0.95)</f>
        <v>0.95</v>
      </c>
      <c r="H44" s="25">
        <f>H43+G44</f>
        <v>10.829999999999991</v>
      </c>
      <c r="J44" s="26">
        <v>3</v>
      </c>
      <c r="K44" s="27">
        <f>-(J44*(C44-1))</f>
        <v>-2.4000000000000004</v>
      </c>
      <c r="L44" s="24">
        <f>IF(F44&lt;&gt;"Win",K44,J44*0.95)</f>
        <v>2.8499999999999996</v>
      </c>
      <c r="M44" s="24">
        <f>M43+L44</f>
        <v>169.76000000000002</v>
      </c>
      <c r="O44" s="23">
        <v>3</v>
      </c>
      <c r="P44" s="24">
        <f>-(O44*(C44-1))</f>
        <v>-2.4000000000000004</v>
      </c>
      <c r="Q44" s="24">
        <f>IF(F44&lt;&gt;"Win",P44,O44*0.95)</f>
        <v>2.8499999999999996</v>
      </c>
      <c r="R44" s="24">
        <f>R43+Q44</f>
        <v>129.00999999999996</v>
      </c>
      <c r="T44" s="2" t="s">
        <v>23</v>
      </c>
      <c r="U44" s="20">
        <f>R44+M44+H44</f>
        <v>309.59999999999997</v>
      </c>
      <c r="W44" s="2" t="s">
        <v>78</v>
      </c>
    </row>
    <row r="45" spans="1:23" ht="12.75">
      <c r="A45" s="1">
        <v>41595</v>
      </c>
      <c r="B45" s="21" t="s">
        <v>79</v>
      </c>
      <c r="C45" s="3">
        <v>1.72</v>
      </c>
      <c r="D45" s="23">
        <v>1</v>
      </c>
      <c r="E45" s="24">
        <f>-(D45*(C45-1))</f>
        <v>-0.72</v>
      </c>
      <c r="F45" s="5" t="s">
        <v>16</v>
      </c>
      <c r="G45" s="25">
        <f>IF(F45&lt;&gt;"Win",E45,D45*0.95)</f>
        <v>0.95</v>
      </c>
      <c r="H45" s="25">
        <f>H44+G45</f>
        <v>11.77999999999999</v>
      </c>
      <c r="J45" s="26">
        <v>1</v>
      </c>
      <c r="K45" s="27">
        <f>-(J45*(C45-1))</f>
        <v>-0.72</v>
      </c>
      <c r="L45" s="24">
        <f>IF(F45&lt;&gt;"Win",K45,J45*0.95)</f>
        <v>0.95</v>
      </c>
      <c r="M45" s="24">
        <f>M44+L45</f>
        <v>170.71</v>
      </c>
      <c r="O45" s="23">
        <v>1</v>
      </c>
      <c r="P45" s="24">
        <f>-(O45*(C45-1))</f>
        <v>-0.72</v>
      </c>
      <c r="Q45" s="24">
        <f>IF(F45&lt;&gt;"Win",P45,O45*0.95)</f>
        <v>0.95</v>
      </c>
      <c r="R45" s="24">
        <f>R44+Q45</f>
        <v>129.95999999999995</v>
      </c>
      <c r="T45" s="2" t="s">
        <v>23</v>
      </c>
      <c r="U45" s="20">
        <f>R45+M45+H45</f>
        <v>312.44999999999993</v>
      </c>
      <c r="W45" s="2" t="s">
        <v>76</v>
      </c>
    </row>
    <row r="46" spans="2:23" ht="12.75">
      <c r="B46" s="21" t="s">
        <v>80</v>
      </c>
      <c r="C46" s="3">
        <v>1.91</v>
      </c>
      <c r="D46" s="23">
        <v>1</v>
      </c>
      <c r="E46" s="24">
        <f>-(D46*(C46-1))</f>
        <v>-0.9099999999999999</v>
      </c>
      <c r="F46" s="5" t="s">
        <v>22</v>
      </c>
      <c r="G46" s="25">
        <f>IF(F46&lt;&gt;"Win",E46,D46*0.95)</f>
        <v>-0.9099999999999999</v>
      </c>
      <c r="H46" s="25">
        <f>H45+G46</f>
        <v>10.86999999999999</v>
      </c>
      <c r="J46" s="26">
        <v>1</v>
      </c>
      <c r="K46" s="27">
        <f>-(J46*(C46-1))</f>
        <v>-0.9099999999999999</v>
      </c>
      <c r="L46" s="24">
        <f>IF(F46&lt;&gt;"Win",K46,J46*0.95)</f>
        <v>-0.9099999999999999</v>
      </c>
      <c r="M46" s="24">
        <f>M45+L46</f>
        <v>169.8</v>
      </c>
      <c r="O46" s="23">
        <v>1</v>
      </c>
      <c r="P46" s="24">
        <f>-(O46*(C46-1))</f>
        <v>-0.9099999999999999</v>
      </c>
      <c r="Q46" s="24">
        <f>IF(F46&lt;&gt;"Win",P46,O46*0.95)</f>
        <v>-0.9099999999999999</v>
      </c>
      <c r="R46" s="24">
        <f>R45+Q46</f>
        <v>129.04999999999995</v>
      </c>
      <c r="T46" s="2" t="s">
        <v>17</v>
      </c>
      <c r="U46" s="20">
        <f>R46+M46+H46</f>
        <v>309.71999999999997</v>
      </c>
      <c r="W46" s="2" t="s">
        <v>62</v>
      </c>
    </row>
    <row r="47" spans="2:23" ht="12.75">
      <c r="B47" s="21" t="s">
        <v>81</v>
      </c>
      <c r="C47" s="3">
        <v>1.68</v>
      </c>
      <c r="D47" s="23">
        <v>1</v>
      </c>
      <c r="E47" s="24">
        <f>-(D47*(C47-1))</f>
        <v>-0.6799999999999999</v>
      </c>
      <c r="F47" s="5" t="s">
        <v>22</v>
      </c>
      <c r="G47" s="25">
        <f>IF(F47&lt;&gt;"Win",E47,D47*0.95)</f>
        <v>-0.6799999999999999</v>
      </c>
      <c r="H47" s="25">
        <f>H46+G47</f>
        <v>10.18999999999999</v>
      </c>
      <c r="J47" s="26">
        <v>1</v>
      </c>
      <c r="K47" s="27">
        <f>-(J47*(C47-1))</f>
        <v>-0.6799999999999999</v>
      </c>
      <c r="L47" s="24">
        <f>IF(F47&lt;&gt;"Win",K47,J47*0.95)</f>
        <v>-0.6799999999999999</v>
      </c>
      <c r="M47" s="24">
        <f>M46+L47</f>
        <v>169.12</v>
      </c>
      <c r="O47" s="23">
        <v>1</v>
      </c>
      <c r="P47" s="24">
        <f>-(O47*(C47-1))</f>
        <v>-0.6799999999999999</v>
      </c>
      <c r="Q47" s="24">
        <f>IF(F47&lt;&gt;"Win",P47,O47*0.95)</f>
        <v>-0.6799999999999999</v>
      </c>
      <c r="R47" s="24">
        <f>R46+Q47</f>
        <v>128.36999999999995</v>
      </c>
      <c r="T47" s="2" t="s">
        <v>23</v>
      </c>
      <c r="U47" s="20">
        <f>R47+M47+H47</f>
        <v>307.67999999999995</v>
      </c>
      <c r="W47" s="2" t="s">
        <v>76</v>
      </c>
    </row>
    <row r="48" spans="1:23" ht="12.75">
      <c r="A48" s="1">
        <v>41596</v>
      </c>
      <c r="B48" s="21" t="s">
        <v>82</v>
      </c>
      <c r="C48" s="3">
        <v>1.78</v>
      </c>
      <c r="D48" s="23">
        <v>1</v>
      </c>
      <c r="E48" s="24">
        <f>-(D48*(C48-1))</f>
        <v>-0.78</v>
      </c>
      <c r="F48" s="5" t="s">
        <v>22</v>
      </c>
      <c r="G48" s="25">
        <f>IF(F48&lt;&gt;"Win",E48,D48*0.95)</f>
        <v>-0.78</v>
      </c>
      <c r="H48" s="25">
        <f>H47+G48</f>
        <v>9.409999999999991</v>
      </c>
      <c r="J48" s="26">
        <v>2</v>
      </c>
      <c r="K48" s="27">
        <f>-(J48*(C48-1))</f>
        <v>-1.56</v>
      </c>
      <c r="L48" s="24">
        <f>IF(F48&lt;&gt;"Win",K48,J48*0.95)</f>
        <v>-1.56</v>
      </c>
      <c r="M48" s="24">
        <f>M47+L48</f>
        <v>167.56</v>
      </c>
      <c r="O48" s="23">
        <v>2</v>
      </c>
      <c r="P48" s="24">
        <f>-(O48*(C48-1))</f>
        <v>-1.56</v>
      </c>
      <c r="Q48" s="24">
        <f>IF(F48&lt;&gt;"Win",P48,O48*0.95)</f>
        <v>-1.56</v>
      </c>
      <c r="R48" s="24">
        <f>R47+Q48</f>
        <v>126.80999999999995</v>
      </c>
      <c r="T48" s="2" t="s">
        <v>17</v>
      </c>
      <c r="U48" s="20">
        <f>R48+M48+H48</f>
        <v>303.7799999999999</v>
      </c>
      <c r="W48" s="2" t="s">
        <v>30</v>
      </c>
    </row>
    <row r="49" spans="2:23" ht="12.75">
      <c r="B49" s="21" t="s">
        <v>83</v>
      </c>
      <c r="C49" s="3">
        <v>1.95</v>
      </c>
      <c r="D49" s="23">
        <v>1</v>
      </c>
      <c r="E49" s="24">
        <f>-(D49*(C49-1))</f>
        <v>-0.95</v>
      </c>
      <c r="F49" s="5" t="s">
        <v>16</v>
      </c>
      <c r="G49" s="25">
        <f>IF(F49&lt;&gt;"Win",E49,D49*0.95)</f>
        <v>0.95</v>
      </c>
      <c r="H49" s="25">
        <f>H48+G49</f>
        <v>10.35999999999999</v>
      </c>
      <c r="J49" s="26">
        <v>3</v>
      </c>
      <c r="K49" s="27">
        <f>-(J49*(C49-1))</f>
        <v>-2.8499999999999996</v>
      </c>
      <c r="L49" s="24">
        <f>IF(F49&lt;&gt;"Win",K49,J49*0.95)</f>
        <v>2.8499999999999996</v>
      </c>
      <c r="M49" s="24">
        <f>M48+L49</f>
        <v>170.41</v>
      </c>
      <c r="O49" s="23">
        <v>3</v>
      </c>
      <c r="P49" s="24">
        <f>-(O49*(C49-1))</f>
        <v>-2.8499999999999996</v>
      </c>
      <c r="Q49" s="24">
        <f>IF(F49&lt;&gt;"Win",P49,O49*0.95)</f>
        <v>2.8499999999999996</v>
      </c>
      <c r="R49" s="24">
        <f>R48+Q49</f>
        <v>129.65999999999994</v>
      </c>
      <c r="T49" s="2" t="s">
        <v>17</v>
      </c>
      <c r="U49" s="20">
        <f>R49+M49+H49</f>
        <v>310.42999999999995</v>
      </c>
      <c r="W49" s="2" t="s">
        <v>62</v>
      </c>
    </row>
    <row r="50" spans="1:23" ht="12.75">
      <c r="A50" s="1">
        <v>41597</v>
      </c>
      <c r="B50" s="21" t="s">
        <v>84</v>
      </c>
      <c r="C50" s="3">
        <v>1.78</v>
      </c>
      <c r="D50" s="23">
        <v>1</v>
      </c>
      <c r="E50" s="24">
        <f>-(D50*(C50-1))</f>
        <v>-0.78</v>
      </c>
      <c r="F50" s="5" t="s">
        <v>16</v>
      </c>
      <c r="G50" s="25">
        <f>IF(F50&lt;&gt;"Win",E50,D50*0.95)</f>
        <v>0.95</v>
      </c>
      <c r="H50" s="25">
        <f>H49+G50</f>
        <v>11.30999999999999</v>
      </c>
      <c r="J50" s="26">
        <v>1</v>
      </c>
      <c r="K50" s="27">
        <f>-(J50*(C50-1))</f>
        <v>-0.78</v>
      </c>
      <c r="L50" s="24">
        <f>IF(F50&lt;&gt;"Win",K50,J50*0.95)</f>
        <v>0.95</v>
      </c>
      <c r="M50" s="24">
        <f>M49+L50</f>
        <v>171.35999999999999</v>
      </c>
      <c r="O50" s="23">
        <v>1</v>
      </c>
      <c r="P50" s="24">
        <f>-(O50*(C50-1))</f>
        <v>-0.78</v>
      </c>
      <c r="Q50" s="24">
        <f>IF(F50&lt;&gt;"Win",P50,O50*0.95)</f>
        <v>0.95</v>
      </c>
      <c r="R50" s="24">
        <f>R49+Q50</f>
        <v>130.60999999999993</v>
      </c>
      <c r="T50" s="2" t="s">
        <v>23</v>
      </c>
      <c r="U50" s="20">
        <f>R50+M50+H50</f>
        <v>313.2799999999999</v>
      </c>
      <c r="W50" s="2" t="s">
        <v>70</v>
      </c>
    </row>
    <row r="51" spans="2:23" ht="12.75">
      <c r="B51" s="21" t="s">
        <v>85</v>
      </c>
      <c r="C51" s="3">
        <v>1.78</v>
      </c>
      <c r="D51" s="23">
        <v>1</v>
      </c>
      <c r="E51" s="24">
        <f>-(D51*(C51-1))</f>
        <v>-0.78</v>
      </c>
      <c r="F51" s="5" t="s">
        <v>16</v>
      </c>
      <c r="G51" s="25">
        <f>IF(F51&lt;&gt;"Win",E51,D51*0.95)</f>
        <v>0.95</v>
      </c>
      <c r="H51" s="25">
        <f>H50+G51</f>
        <v>12.25999999999999</v>
      </c>
      <c r="J51" s="26">
        <v>1</v>
      </c>
      <c r="K51" s="27">
        <f>-(J51*(C51-1))</f>
        <v>-0.78</v>
      </c>
      <c r="L51" s="24">
        <f>IF(F51&lt;&gt;"Win",K51,J51*0.95)</f>
        <v>0.95</v>
      </c>
      <c r="M51" s="24">
        <f>M50+L51</f>
        <v>172.30999999999997</v>
      </c>
      <c r="O51" s="23">
        <v>1</v>
      </c>
      <c r="P51" s="24">
        <f>-(O51*(C51-1))</f>
        <v>-0.78</v>
      </c>
      <c r="Q51" s="24">
        <f>IF(F51&lt;&gt;"Win",P51,O51*0.95)</f>
        <v>0.95</v>
      </c>
      <c r="R51" s="24">
        <f>R50+Q51</f>
        <v>131.55999999999992</v>
      </c>
      <c r="T51" s="2" t="s">
        <v>23</v>
      </c>
      <c r="U51" s="20">
        <f>R51+M51+H51</f>
        <v>316.1299999999999</v>
      </c>
      <c r="W51" s="2" t="s">
        <v>70</v>
      </c>
    </row>
    <row r="52" spans="1:23" ht="12.75">
      <c r="A52" s="1">
        <v>41598</v>
      </c>
      <c r="B52" s="21" t="s">
        <v>86</v>
      </c>
      <c r="C52" s="3">
        <v>1.62</v>
      </c>
      <c r="D52" s="23">
        <v>1</v>
      </c>
      <c r="E52" s="24">
        <f>-(D52*(C52-1))</f>
        <v>-0.6200000000000001</v>
      </c>
      <c r="F52" s="5" t="s">
        <v>16</v>
      </c>
      <c r="G52" s="25">
        <f>IF(F52&lt;&gt;"Win",E52,D52*0.95)</f>
        <v>0.95</v>
      </c>
      <c r="H52" s="25">
        <f>H51+G52</f>
        <v>13.209999999999988</v>
      </c>
      <c r="J52" s="26">
        <v>1</v>
      </c>
      <c r="K52" s="27">
        <f>-(J52*(C52-1))</f>
        <v>-0.6200000000000001</v>
      </c>
      <c r="L52" s="24">
        <f>IF(F52&lt;&gt;"Win",K52,J52*0.95)</f>
        <v>0.95</v>
      </c>
      <c r="M52" s="24">
        <f>M51+L52</f>
        <v>173.25999999999996</v>
      </c>
      <c r="O52" s="23">
        <v>1</v>
      </c>
      <c r="P52" s="24">
        <f>-(O52*(C52-1))</f>
        <v>-0.6200000000000001</v>
      </c>
      <c r="Q52" s="24">
        <f>IF(F52&lt;&gt;"Win",P52,O52*0.95)</f>
        <v>0.95</v>
      </c>
      <c r="R52" s="24">
        <f>R51+Q52</f>
        <v>132.5099999999999</v>
      </c>
      <c r="T52" s="2" t="s">
        <v>17</v>
      </c>
      <c r="U52" s="20">
        <f>R52+M52+H52</f>
        <v>318.97999999999985</v>
      </c>
      <c r="W52" s="2" t="s">
        <v>87</v>
      </c>
    </row>
    <row r="53" spans="1:23" ht="12.75">
      <c r="A53" s="1">
        <v>41599</v>
      </c>
      <c r="B53" s="21" t="s">
        <v>88</v>
      </c>
      <c r="C53" s="3">
        <v>1.73</v>
      </c>
      <c r="D53" s="23">
        <v>1</v>
      </c>
      <c r="E53" s="24">
        <f>-(D53*(C53-1))</f>
        <v>-0.73</v>
      </c>
      <c r="F53" s="5" t="s">
        <v>22</v>
      </c>
      <c r="G53" s="25">
        <f>IF(F53&lt;&gt;"Win",E53,D53*0.95)</f>
        <v>-0.73</v>
      </c>
      <c r="H53" s="25">
        <f>H52+G53</f>
        <v>12.479999999999988</v>
      </c>
      <c r="J53" s="26">
        <v>1</v>
      </c>
      <c r="K53" s="27">
        <f>-(J53*(C53-1))</f>
        <v>-0.73</v>
      </c>
      <c r="L53" s="24">
        <f>IF(F53&lt;&gt;"Win",K53,J53*0.95)</f>
        <v>-0.73</v>
      </c>
      <c r="M53" s="24">
        <f>M52+L53</f>
        <v>172.52999999999997</v>
      </c>
      <c r="O53" s="23">
        <v>1</v>
      </c>
      <c r="P53" s="24">
        <f>-(O53*(C53-1))</f>
        <v>-0.73</v>
      </c>
      <c r="Q53" s="24">
        <f>IF(F53&lt;&gt;"Win",P53,O53*0.95)</f>
        <v>-0.73</v>
      </c>
      <c r="R53" s="24">
        <f>R52+Q53</f>
        <v>131.77999999999992</v>
      </c>
      <c r="T53" s="2" t="s">
        <v>17</v>
      </c>
      <c r="U53" s="20">
        <f>R53+M53+H53</f>
        <v>316.78999999999985</v>
      </c>
      <c r="W53" s="2" t="s">
        <v>30</v>
      </c>
    </row>
    <row r="54" spans="1:23" ht="12.75">
      <c r="A54" s="1">
        <v>41600</v>
      </c>
      <c r="B54" s="21" t="s">
        <v>89</v>
      </c>
      <c r="C54" s="3">
        <v>1.62</v>
      </c>
      <c r="D54" s="23">
        <v>1</v>
      </c>
      <c r="E54" s="24">
        <f>-(D54*(C54-1))</f>
        <v>-0.6200000000000001</v>
      </c>
      <c r="F54" s="5" t="s">
        <v>22</v>
      </c>
      <c r="G54" s="25">
        <f>IF(F54&lt;&gt;"Win",E54,D54*0.95)</f>
        <v>-0.6200000000000001</v>
      </c>
      <c r="H54" s="25">
        <f>H53+G54</f>
        <v>11.859999999999989</v>
      </c>
      <c r="J54" s="26">
        <v>1</v>
      </c>
      <c r="K54" s="27">
        <f>-(J54*(C54-1))</f>
        <v>-0.6200000000000001</v>
      </c>
      <c r="L54" s="24">
        <f>IF(F54&lt;&gt;"Win",K54,J54*0.95)</f>
        <v>-0.6200000000000001</v>
      </c>
      <c r="M54" s="24">
        <f>M53+L54</f>
        <v>171.90999999999997</v>
      </c>
      <c r="O54" s="23">
        <v>1</v>
      </c>
      <c r="P54" s="24">
        <f>-(O54*(C54-1))</f>
        <v>-0.6200000000000001</v>
      </c>
      <c r="Q54" s="24">
        <f>IF(F54&lt;&gt;"Win",P54,O54*0.95)</f>
        <v>-0.6200000000000001</v>
      </c>
      <c r="R54" s="24">
        <f>R53+Q54</f>
        <v>131.1599999999999</v>
      </c>
      <c r="T54" s="2" t="s">
        <v>23</v>
      </c>
      <c r="U54" s="20">
        <f>R54+M54+H54</f>
        <v>314.9299999999999</v>
      </c>
      <c r="W54" s="2" t="s">
        <v>56</v>
      </c>
    </row>
    <row r="55" spans="2:23" ht="12.75">
      <c r="B55" s="21" t="s">
        <v>90</v>
      </c>
      <c r="C55" s="3">
        <v>1.82</v>
      </c>
      <c r="D55" s="23">
        <v>1</v>
      </c>
      <c r="E55" s="24">
        <f>-(D55*(C55-1))</f>
        <v>-0.8200000000000001</v>
      </c>
      <c r="F55" s="5" t="s">
        <v>22</v>
      </c>
      <c r="G55" s="25">
        <f>IF(F55&lt;&gt;"Win",E55,D55*0.95)</f>
        <v>-0.8200000000000001</v>
      </c>
      <c r="H55" s="25">
        <f>H54+G55</f>
        <v>11.039999999999988</v>
      </c>
      <c r="J55" s="26">
        <v>2</v>
      </c>
      <c r="K55" s="27">
        <f>-(J55*(C55-1))</f>
        <v>-1.6400000000000001</v>
      </c>
      <c r="L55" s="24">
        <f>IF(F55&lt;&gt;"Win",K55,J55*0.95)</f>
        <v>-1.6400000000000001</v>
      </c>
      <c r="M55" s="24">
        <f>M54+L55</f>
        <v>170.26999999999998</v>
      </c>
      <c r="O55" s="23">
        <v>2</v>
      </c>
      <c r="P55" s="24">
        <f>-(O55*(C55-1))</f>
        <v>-1.6400000000000001</v>
      </c>
      <c r="Q55" s="24">
        <f>IF(F55&lt;&gt;"Win",P55,O55*0.95)</f>
        <v>-1.6400000000000001</v>
      </c>
      <c r="R55" s="24">
        <f>R54+Q55</f>
        <v>129.51999999999992</v>
      </c>
      <c r="T55" s="2" t="s">
        <v>23</v>
      </c>
      <c r="U55" s="20">
        <f>R55+M55+H55</f>
        <v>310.82999999999987</v>
      </c>
      <c r="W55" s="2" t="s">
        <v>91</v>
      </c>
    </row>
    <row r="56" spans="2:23" ht="12.75">
      <c r="B56" s="21" t="s">
        <v>92</v>
      </c>
      <c r="C56" s="3">
        <v>1.79</v>
      </c>
      <c r="D56" s="23">
        <v>1</v>
      </c>
      <c r="E56" s="24">
        <f>-(D56*(C56-1))</f>
        <v>-0.79</v>
      </c>
      <c r="F56" s="5" t="s">
        <v>16</v>
      </c>
      <c r="G56" s="25">
        <f>IF(F56&lt;&gt;"Win",E56,D56*0.95)</f>
        <v>0.95</v>
      </c>
      <c r="H56" s="25">
        <f>H55+G56</f>
        <v>11.989999999999988</v>
      </c>
      <c r="J56" s="26">
        <v>3</v>
      </c>
      <c r="K56" s="27">
        <f>-(J56*(C56-1))</f>
        <v>-2.37</v>
      </c>
      <c r="L56" s="24">
        <f>IF(F56&lt;&gt;"Win",K56,J56*0.95)</f>
        <v>2.8499999999999996</v>
      </c>
      <c r="M56" s="24">
        <f>M55+L56</f>
        <v>173.11999999999998</v>
      </c>
      <c r="O56" s="23">
        <v>3</v>
      </c>
      <c r="P56" s="24">
        <f>-(O56*(C56-1))</f>
        <v>-2.37</v>
      </c>
      <c r="Q56" s="24">
        <f>IF(F56&lt;&gt;"Win",P56,O56*0.95)</f>
        <v>2.8499999999999996</v>
      </c>
      <c r="R56" s="24">
        <f>R55+Q56</f>
        <v>132.36999999999992</v>
      </c>
      <c r="T56" s="2" t="s">
        <v>17</v>
      </c>
      <c r="U56" s="20">
        <f>R56+M56+H56</f>
        <v>317.4799999999999</v>
      </c>
      <c r="W56" s="2" t="s">
        <v>28</v>
      </c>
    </row>
    <row r="57" spans="1:23" ht="12.75">
      <c r="A57" s="1">
        <v>41601</v>
      </c>
      <c r="B57" s="21" t="s">
        <v>93</v>
      </c>
      <c r="C57" s="3">
        <v>1.81</v>
      </c>
      <c r="D57" s="23">
        <v>1</v>
      </c>
      <c r="E57" s="24">
        <f>-(D57*(C57-1))</f>
        <v>-0.81</v>
      </c>
      <c r="F57" s="5" t="s">
        <v>22</v>
      </c>
      <c r="G57" s="25">
        <f>IF(F57&lt;&gt;"Win",E57,D57*0.95)</f>
        <v>-0.81</v>
      </c>
      <c r="H57" s="25">
        <f>H56+G57</f>
        <v>11.179999999999987</v>
      </c>
      <c r="J57" s="26">
        <v>1</v>
      </c>
      <c r="K57" s="27">
        <f>-(J57*(C57-1))</f>
        <v>-0.81</v>
      </c>
      <c r="L57" s="24">
        <f>IF(F57&lt;&gt;"Win",K57,J57*0.95)</f>
        <v>-0.81</v>
      </c>
      <c r="M57" s="24">
        <f>M56+L57</f>
        <v>172.30999999999997</v>
      </c>
      <c r="O57" s="23">
        <v>1</v>
      </c>
      <c r="P57" s="24">
        <f>-(O57*(C57-1))</f>
        <v>-0.81</v>
      </c>
      <c r="Q57" s="24">
        <f>IF(F57&lt;&gt;"Win",P57,O57*0.95)</f>
        <v>-0.81</v>
      </c>
      <c r="R57" s="24">
        <f>R56+Q57</f>
        <v>131.55999999999992</v>
      </c>
      <c r="T57" s="2" t="s">
        <v>17</v>
      </c>
      <c r="U57" s="20">
        <f>R57+M57+H57</f>
        <v>315.0499999999999</v>
      </c>
      <c r="W57" s="2" t="s">
        <v>39</v>
      </c>
    </row>
    <row r="58" spans="2:23" ht="12.75">
      <c r="B58" s="21" t="s">
        <v>94</v>
      </c>
      <c r="C58" s="3">
        <v>1.76</v>
      </c>
      <c r="D58" s="23">
        <v>1</v>
      </c>
      <c r="E58" s="24">
        <f>-(D58*(C58-1))</f>
        <v>-0.76</v>
      </c>
      <c r="F58" s="5" t="s">
        <v>22</v>
      </c>
      <c r="G58" s="25">
        <f>IF(F58&lt;&gt;"Win",E58,D58*0.95)</f>
        <v>-0.76</v>
      </c>
      <c r="H58" s="25">
        <f>H57+G58</f>
        <v>10.419999999999987</v>
      </c>
      <c r="J58" s="26">
        <v>1</v>
      </c>
      <c r="K58" s="27">
        <f>-(J58*(C58-1))</f>
        <v>-0.76</v>
      </c>
      <c r="L58" s="24">
        <f>IF(F58&lt;&gt;"Win",K58,J58*0.95)</f>
        <v>-0.76</v>
      </c>
      <c r="M58" s="24">
        <f>M57+L58</f>
        <v>171.54999999999998</v>
      </c>
      <c r="O58" s="23">
        <v>2</v>
      </c>
      <c r="P58" s="24">
        <f>-(O58*(C58-1))</f>
        <v>-1.52</v>
      </c>
      <c r="Q58" s="24">
        <f>IF(F58&lt;&gt;"Win",P58,O58*0.95)</f>
        <v>-1.52</v>
      </c>
      <c r="R58" s="24">
        <f>R57+Q58</f>
        <v>130.0399999999999</v>
      </c>
      <c r="T58" s="2" t="s">
        <v>17</v>
      </c>
      <c r="U58" s="20">
        <f>R58+M58+H58</f>
        <v>312.0099999999999</v>
      </c>
      <c r="W58" s="2" t="s">
        <v>37</v>
      </c>
    </row>
    <row r="59" spans="2:23" ht="12.75">
      <c r="B59" s="21" t="s">
        <v>95</v>
      </c>
      <c r="C59" s="3">
        <v>1.8</v>
      </c>
      <c r="D59" s="23">
        <v>1</v>
      </c>
      <c r="E59" s="24">
        <f>-(D59*(C59-1))</f>
        <v>-0.8</v>
      </c>
      <c r="F59" s="5" t="s">
        <v>22</v>
      </c>
      <c r="G59" s="25">
        <f>IF(F59&lt;&gt;"Win",E59,D59*0.95)</f>
        <v>-0.8</v>
      </c>
      <c r="H59" s="25">
        <f>H58+G59</f>
        <v>9.619999999999987</v>
      </c>
      <c r="J59" s="26">
        <v>2</v>
      </c>
      <c r="K59" s="27">
        <f>-(J59*(C59-1))</f>
        <v>-1.6</v>
      </c>
      <c r="L59" s="24">
        <f>IF(F59&lt;&gt;"Win",K59,J59*0.95)</f>
        <v>-1.6</v>
      </c>
      <c r="M59" s="24">
        <f>M58+L59</f>
        <v>169.95</v>
      </c>
      <c r="O59" s="23">
        <v>3</v>
      </c>
      <c r="P59" s="24">
        <f>-(O59*(C59-1))</f>
        <v>-2.4000000000000004</v>
      </c>
      <c r="Q59" s="24">
        <f>IF(F59&lt;&gt;"Win",P59,O59*0.95)</f>
        <v>-2.4000000000000004</v>
      </c>
      <c r="R59" s="24">
        <f>R58+Q59</f>
        <v>127.6399999999999</v>
      </c>
      <c r="T59" s="2" t="s">
        <v>17</v>
      </c>
      <c r="U59" s="20">
        <f>R59+M59+H59</f>
        <v>307.2099999999999</v>
      </c>
      <c r="W59" s="2" t="s">
        <v>24</v>
      </c>
    </row>
    <row r="60" spans="1:23" ht="12.75">
      <c r="A60" s="1">
        <v>41602</v>
      </c>
      <c r="B60" s="21" t="s">
        <v>96</v>
      </c>
      <c r="C60" s="3">
        <v>1.64</v>
      </c>
      <c r="D60" s="23">
        <v>1</v>
      </c>
      <c r="E60" s="24">
        <f>-(D60*(C60-1))</f>
        <v>-0.6399999999999999</v>
      </c>
      <c r="F60" s="5" t="s">
        <v>22</v>
      </c>
      <c r="G60" s="25">
        <f>IF(F60&lt;&gt;"Win",E60,D60*0.95)</f>
        <v>-0.6399999999999999</v>
      </c>
      <c r="H60" s="25">
        <f>H59+G60</f>
        <v>8.979999999999986</v>
      </c>
      <c r="J60" s="26">
        <v>3</v>
      </c>
      <c r="K60" s="27">
        <f>-(J60*(C60-1))</f>
        <v>-1.9199999999999997</v>
      </c>
      <c r="L60" s="24">
        <f>IF(F60&lt;&gt;"Win",K60,J60*0.95)</f>
        <v>-1.9199999999999997</v>
      </c>
      <c r="M60" s="24">
        <f>M59+L60</f>
        <v>168.03</v>
      </c>
      <c r="O60" s="23">
        <v>5</v>
      </c>
      <c r="P60" s="24">
        <f>-(O60*(C60-1))</f>
        <v>-3.1999999999999993</v>
      </c>
      <c r="Q60" s="24">
        <f>IF(F60&lt;&gt;"Win",P60,O60*0.95)</f>
        <v>-3.1999999999999993</v>
      </c>
      <c r="R60" s="24">
        <f>R59+Q60</f>
        <v>124.4399999999999</v>
      </c>
      <c r="T60" s="2" t="s">
        <v>17</v>
      </c>
      <c r="U60" s="20">
        <f>R60+M60+H60</f>
        <v>301.4499999999999</v>
      </c>
      <c r="W60" s="2" t="s">
        <v>51</v>
      </c>
    </row>
    <row r="61" spans="2:23" ht="12.75">
      <c r="B61" s="21" t="s">
        <v>97</v>
      </c>
      <c r="C61" s="3">
        <v>1.79</v>
      </c>
      <c r="D61" s="23">
        <v>1</v>
      </c>
      <c r="E61" s="24">
        <f>-(D61*(C61-1))</f>
        <v>-0.79</v>
      </c>
      <c r="F61" s="5" t="s">
        <v>22</v>
      </c>
      <c r="G61" s="25">
        <f>IF(F61&lt;&gt;"Win",E61,D61*0.95)</f>
        <v>-0.79</v>
      </c>
      <c r="H61" s="25">
        <f>H60+G61</f>
        <v>8.189999999999987</v>
      </c>
      <c r="J61" s="26">
        <v>5</v>
      </c>
      <c r="K61" s="27">
        <f>-(J61*(C61-1))</f>
        <v>-3.95</v>
      </c>
      <c r="L61" s="24">
        <f>IF(F61&lt;&gt;"Win",K61,J61*0.95)</f>
        <v>-3.95</v>
      </c>
      <c r="M61" s="24">
        <f>M60+L61</f>
        <v>164.08</v>
      </c>
      <c r="O61" s="23">
        <v>8</v>
      </c>
      <c r="P61" s="24">
        <f>-(O61*(C61-1))</f>
        <v>-6.32</v>
      </c>
      <c r="Q61" s="24">
        <f>IF(F61&lt;&gt;"Win",P61,O61*0.95)</f>
        <v>-6.32</v>
      </c>
      <c r="R61" s="24">
        <f>R60+Q61</f>
        <v>118.11999999999989</v>
      </c>
      <c r="T61" s="2" t="s">
        <v>17</v>
      </c>
      <c r="U61" s="20">
        <f>R61+M61+H61</f>
        <v>290.38999999999993</v>
      </c>
      <c r="W61" s="2" t="s">
        <v>98</v>
      </c>
    </row>
    <row r="62" spans="2:23" ht="12.75">
      <c r="B62" s="21" t="s">
        <v>99</v>
      </c>
      <c r="C62" s="3">
        <v>1.79</v>
      </c>
      <c r="D62" s="23">
        <v>1</v>
      </c>
      <c r="E62" s="24">
        <f>-(D62*(C62-1))</f>
        <v>-0.79</v>
      </c>
      <c r="F62" s="5" t="s">
        <v>22</v>
      </c>
      <c r="G62" s="25">
        <f>IF(F62&lt;&gt;"Win",E62,D62*0.95)</f>
        <v>-0.79</v>
      </c>
      <c r="H62" s="25">
        <f>H61+G62</f>
        <v>7.399999999999987</v>
      </c>
      <c r="J62" s="26">
        <v>8</v>
      </c>
      <c r="K62" s="27">
        <f>-(J62*(C62-1))</f>
        <v>-6.32</v>
      </c>
      <c r="L62" s="24">
        <f>IF(F62&lt;&gt;"Win",K62,J62*0.95)</f>
        <v>-6.32</v>
      </c>
      <c r="M62" s="24">
        <f>M61+L62</f>
        <v>157.76000000000002</v>
      </c>
      <c r="O62" s="23">
        <v>13</v>
      </c>
      <c r="P62" s="24">
        <f>-(O62*(C62-1))</f>
        <v>-10.27</v>
      </c>
      <c r="Q62" s="24">
        <f>IF(F62&lt;&gt;"Win",P62,O62*0.95)</f>
        <v>-10.27</v>
      </c>
      <c r="R62" s="24">
        <f>R61+Q62</f>
        <v>107.8499999999999</v>
      </c>
      <c r="T62" s="2" t="s">
        <v>23</v>
      </c>
      <c r="U62" s="20">
        <f>R62+M62+H62</f>
        <v>273.0099999999999</v>
      </c>
      <c r="W62" s="2" t="s">
        <v>100</v>
      </c>
    </row>
    <row r="63" spans="1:23" ht="12.75">
      <c r="A63" s="1">
        <v>41603</v>
      </c>
      <c r="B63" s="21" t="s">
        <v>101</v>
      </c>
      <c r="C63" s="3">
        <v>1.96</v>
      </c>
      <c r="D63" s="23">
        <v>1</v>
      </c>
      <c r="E63" s="24">
        <f>-(D63*(C63-1))</f>
        <v>-0.96</v>
      </c>
      <c r="F63" s="5" t="s">
        <v>16</v>
      </c>
      <c r="G63" s="25">
        <f>IF(F63&lt;&gt;"Win",E63,D63*0.95)</f>
        <v>0.95</v>
      </c>
      <c r="H63" s="25">
        <f>H62+G63</f>
        <v>8.349999999999987</v>
      </c>
      <c r="J63" s="26">
        <v>13</v>
      </c>
      <c r="K63" s="27">
        <f>-(J63*(C63-1))</f>
        <v>-12.48</v>
      </c>
      <c r="L63" s="24">
        <f>IF(F63&lt;&gt;"Win",K63,J63*0.95)</f>
        <v>12.35</v>
      </c>
      <c r="M63" s="24">
        <f>M62+L63</f>
        <v>170.11</v>
      </c>
      <c r="O63" s="23">
        <v>21</v>
      </c>
      <c r="P63" s="24">
        <f>-(O63*(C63-1))</f>
        <v>-20.16</v>
      </c>
      <c r="Q63" s="24">
        <f>IF(F63&lt;&gt;"Win",P63,O63*0.95)</f>
        <v>19.95</v>
      </c>
      <c r="R63" s="24">
        <f>R62+Q63</f>
        <v>127.7999999999999</v>
      </c>
      <c r="T63" s="2" t="s">
        <v>17</v>
      </c>
      <c r="U63" s="20">
        <f>R63+M63+H63</f>
        <v>306.2599999999999</v>
      </c>
      <c r="W63" s="2" t="s">
        <v>30</v>
      </c>
    </row>
    <row r="64" spans="1:23" ht="12.75">
      <c r="A64" s="1">
        <v>41604</v>
      </c>
      <c r="B64" s="21" t="s">
        <v>102</v>
      </c>
      <c r="C64" s="3">
        <v>1.93</v>
      </c>
      <c r="D64" s="23">
        <v>1</v>
      </c>
      <c r="E64" s="24">
        <f>-(D64*(C64-1))</f>
        <v>-0.9299999999999999</v>
      </c>
      <c r="F64" s="5" t="s">
        <v>22</v>
      </c>
      <c r="G64" s="25">
        <f>IF(F64&lt;&gt;"Win",E64,D64*0.95)</f>
        <v>-0.9299999999999999</v>
      </c>
      <c r="H64" s="25">
        <f>H63+G64</f>
        <v>7.4199999999999875</v>
      </c>
      <c r="J64" s="26">
        <v>1</v>
      </c>
      <c r="K64" s="27">
        <f>-(J64*(C64-1))</f>
        <v>-0.9299999999999999</v>
      </c>
      <c r="L64" s="24">
        <f>IF(F64&lt;&gt;"Win",K64,J64*0.95)</f>
        <v>-0.9299999999999999</v>
      </c>
      <c r="M64" s="24">
        <f>M63+L64</f>
        <v>169.18</v>
      </c>
      <c r="O64" s="23">
        <v>8</v>
      </c>
      <c r="P64" s="24">
        <f>-(O64*(C64-1))</f>
        <v>-7.4399999999999995</v>
      </c>
      <c r="Q64" s="24">
        <f>IF(F64&lt;&gt;"Win",P64,O64*0.95)</f>
        <v>-7.4399999999999995</v>
      </c>
      <c r="R64" s="24">
        <f>R63+Q64</f>
        <v>120.3599999999999</v>
      </c>
      <c r="T64" s="2" t="s">
        <v>23</v>
      </c>
      <c r="U64" s="20">
        <f>R64+M64+H64</f>
        <v>296.9599999999999</v>
      </c>
      <c r="W64" s="2" t="s">
        <v>33</v>
      </c>
    </row>
    <row r="65" spans="1:23" ht="12.75">
      <c r="A65" s="1">
        <v>41605</v>
      </c>
      <c r="B65" s="21" t="s">
        <v>103</v>
      </c>
      <c r="C65" s="3">
        <v>1.84</v>
      </c>
      <c r="D65" s="23">
        <v>1</v>
      </c>
      <c r="E65" s="24">
        <f>-(D65*(C65-1))</f>
        <v>-0.8400000000000001</v>
      </c>
      <c r="F65" s="5" t="s">
        <v>16</v>
      </c>
      <c r="G65" s="25">
        <f>IF(F65&lt;&gt;"Win",E65,D65*0.95)</f>
        <v>0.95</v>
      </c>
      <c r="H65" s="25">
        <f>H64+G65</f>
        <v>8.369999999999987</v>
      </c>
      <c r="J65" s="26">
        <v>1</v>
      </c>
      <c r="K65" s="27">
        <f>-(J65*(C65-1))</f>
        <v>-0.8400000000000001</v>
      </c>
      <c r="L65" s="24">
        <f>IF(F65&lt;&gt;"Win",K65,J65*0.95)</f>
        <v>0.95</v>
      </c>
      <c r="M65" s="24">
        <f>M64+L65</f>
        <v>170.13</v>
      </c>
      <c r="O65" s="23">
        <v>13</v>
      </c>
      <c r="P65" s="24">
        <f>-(O65*(C65-1))</f>
        <v>-10.920000000000002</v>
      </c>
      <c r="Q65" s="24">
        <f>IF(F65&lt;&gt;"Win",P65,O65*0.95)</f>
        <v>12.35</v>
      </c>
      <c r="R65" s="24">
        <f>R64+Q65</f>
        <v>132.7099999999999</v>
      </c>
      <c r="T65" s="2" t="s">
        <v>17</v>
      </c>
      <c r="U65" s="20">
        <f>R65+M65+H65</f>
        <v>311.2099999999999</v>
      </c>
      <c r="W65" s="2" t="s">
        <v>37</v>
      </c>
    </row>
    <row r="66" spans="2:23" ht="12.75">
      <c r="B66" s="21" t="s">
        <v>104</v>
      </c>
      <c r="C66" s="3">
        <v>1.85</v>
      </c>
      <c r="D66" s="23">
        <v>1</v>
      </c>
      <c r="E66" s="24">
        <f>-(D66*(C66-1))</f>
        <v>-0.8500000000000001</v>
      </c>
      <c r="F66" s="5" t="s">
        <v>16</v>
      </c>
      <c r="G66" s="25">
        <f>IF(F66&lt;&gt;"Win",E66,D66*0.95)</f>
        <v>0.95</v>
      </c>
      <c r="H66" s="25">
        <f>H65+G66</f>
        <v>9.319999999999986</v>
      </c>
      <c r="J66" s="26">
        <v>1</v>
      </c>
      <c r="K66" s="27">
        <f>-(J66*(C66-1))</f>
        <v>-0.8500000000000001</v>
      </c>
      <c r="L66" s="24">
        <f>IF(F66&lt;&gt;"Win",K66,J66*0.95)</f>
        <v>0.95</v>
      </c>
      <c r="M66" s="24">
        <f>M65+L66</f>
        <v>171.07999999999998</v>
      </c>
      <c r="O66" s="23">
        <v>5</v>
      </c>
      <c r="P66" s="24">
        <f>-(O66*(C66-1))</f>
        <v>-4.25</v>
      </c>
      <c r="Q66" s="24">
        <f>IF(F66&lt;&gt;"Win",P66,O66*0.95)</f>
        <v>4.75</v>
      </c>
      <c r="R66" s="24">
        <f>R65+Q66</f>
        <v>137.4599999999999</v>
      </c>
      <c r="T66" s="2" t="s">
        <v>17</v>
      </c>
      <c r="U66" s="20">
        <f>R66+M66+H66</f>
        <v>317.85999999999984</v>
      </c>
      <c r="W66" s="2" t="s">
        <v>98</v>
      </c>
    </row>
    <row r="67" spans="1:23" ht="12.75">
      <c r="A67" s="1">
        <v>41606</v>
      </c>
      <c r="B67" s="21" t="s">
        <v>105</v>
      </c>
      <c r="C67" s="3">
        <v>1.89</v>
      </c>
      <c r="D67" s="23">
        <v>1</v>
      </c>
      <c r="E67" s="24">
        <f>-(D67*(C67-1))</f>
        <v>-0.8899999999999999</v>
      </c>
      <c r="F67" s="5" t="s">
        <v>16</v>
      </c>
      <c r="G67" s="25">
        <f>IF(F67&lt;&gt;"Win",E67,D67*0.95)</f>
        <v>0.95</v>
      </c>
      <c r="H67" s="25">
        <f>H66+G67</f>
        <v>10.269999999999985</v>
      </c>
      <c r="J67" s="26">
        <v>1</v>
      </c>
      <c r="K67" s="27">
        <f>-(J67*(C67-1))</f>
        <v>-0.8899999999999999</v>
      </c>
      <c r="L67" s="24">
        <f>IF(F67&lt;&gt;"Win",K67,J67*0.95)</f>
        <v>0.95</v>
      </c>
      <c r="M67" s="24">
        <f>M66+L67</f>
        <v>172.02999999999997</v>
      </c>
      <c r="O67" s="23">
        <v>2</v>
      </c>
      <c r="P67" s="24">
        <f>-(O67*(C67-1))</f>
        <v>-1.7799999999999998</v>
      </c>
      <c r="Q67" s="24">
        <f>IF(F67&lt;&gt;"Win",P67,O67*0.95)</f>
        <v>1.9</v>
      </c>
      <c r="R67" s="24">
        <f>R66+Q67</f>
        <v>139.3599999999999</v>
      </c>
      <c r="T67" s="2" t="s">
        <v>17</v>
      </c>
      <c r="U67" s="20">
        <f>R67+M67+H67</f>
        <v>321.65999999999985</v>
      </c>
      <c r="W67" s="2" t="s">
        <v>42</v>
      </c>
    </row>
    <row r="68" spans="2:23" ht="12.75">
      <c r="B68" s="21" t="s">
        <v>106</v>
      </c>
      <c r="C68" s="3">
        <v>1.74</v>
      </c>
      <c r="D68" s="23">
        <v>1</v>
      </c>
      <c r="E68" s="24">
        <f>-(D68*(C68-1))</f>
        <v>-0.74</v>
      </c>
      <c r="F68" s="5" t="s">
        <v>22</v>
      </c>
      <c r="G68" s="25">
        <f>IF(F68&lt;&gt;"Win",E68,D68*0.95)</f>
        <v>-0.74</v>
      </c>
      <c r="H68" s="25">
        <f>H67+G68</f>
        <v>9.529999999999985</v>
      </c>
      <c r="J68" s="26">
        <v>1</v>
      </c>
      <c r="K68" s="27">
        <f>-(J68*(C68-1))</f>
        <v>-0.74</v>
      </c>
      <c r="L68" s="24">
        <f>IF(F68&lt;&gt;"Win",K68,J68*0.95)</f>
        <v>-0.74</v>
      </c>
      <c r="M68" s="24">
        <f>M67+L68</f>
        <v>171.28999999999996</v>
      </c>
      <c r="O68" s="23">
        <v>1</v>
      </c>
      <c r="P68" s="24">
        <f>-(O68*(C68-1))</f>
        <v>-0.74</v>
      </c>
      <c r="Q68" s="24">
        <f>IF(F68&lt;&gt;"Win",P68,O68*0.95)</f>
        <v>-0.74</v>
      </c>
      <c r="R68" s="24">
        <f>R67+Q68</f>
        <v>138.6199999999999</v>
      </c>
      <c r="T68" s="2" t="s">
        <v>23</v>
      </c>
      <c r="U68" s="20">
        <f>R68+M68+H68</f>
        <v>319.4399999999998</v>
      </c>
      <c r="W68" s="2" t="s">
        <v>42</v>
      </c>
    </row>
    <row r="69" spans="1:23" ht="12.75">
      <c r="A69" s="1">
        <v>41607</v>
      </c>
      <c r="B69" s="21" t="s">
        <v>107</v>
      </c>
      <c r="C69" s="3">
        <v>1.82</v>
      </c>
      <c r="D69" s="23">
        <v>1</v>
      </c>
      <c r="E69" s="24">
        <f>-(D69*(C69-1))</f>
        <v>-0.8200000000000001</v>
      </c>
      <c r="F69" s="5" t="s">
        <v>16</v>
      </c>
      <c r="G69" s="25">
        <f>IF(F69&lt;&gt;"Win",E69,D69*0.95)</f>
        <v>0.95</v>
      </c>
      <c r="H69" s="25">
        <f>H68+G69</f>
        <v>10.479999999999984</v>
      </c>
      <c r="J69" s="26">
        <v>1</v>
      </c>
      <c r="K69" s="27">
        <f>-(J69*(C69-1))</f>
        <v>-0.8200000000000001</v>
      </c>
      <c r="L69" s="24">
        <f>IF(F69&lt;&gt;"Win",K69,J69*0.95)</f>
        <v>0.95</v>
      </c>
      <c r="M69" s="24">
        <f>M68+L69</f>
        <v>172.23999999999995</v>
      </c>
      <c r="O69" s="23">
        <v>1</v>
      </c>
      <c r="P69" s="24">
        <f>-(O69*(C69-1))</f>
        <v>-0.8200000000000001</v>
      </c>
      <c r="Q69" s="24">
        <f>IF(F69&lt;&gt;"Win",P69,O69*0.95)</f>
        <v>0.95</v>
      </c>
      <c r="R69" s="24">
        <f>R68+Q69</f>
        <v>139.56999999999988</v>
      </c>
      <c r="T69" s="2" t="s">
        <v>23</v>
      </c>
      <c r="U69" s="20">
        <f>R69+M69+H69</f>
        <v>322.2899999999998</v>
      </c>
      <c r="W69" s="2" t="s">
        <v>39</v>
      </c>
    </row>
    <row r="70" spans="1:23" ht="12.75">
      <c r="A70" s="1">
        <v>41608</v>
      </c>
      <c r="B70" s="21" t="s">
        <v>108</v>
      </c>
      <c r="C70" s="3">
        <v>1.75</v>
      </c>
      <c r="D70" s="23">
        <v>1</v>
      </c>
      <c r="E70" s="24">
        <f>-(D70*(C70-1))</f>
        <v>-0.75</v>
      </c>
      <c r="F70" s="5" t="s">
        <v>22</v>
      </c>
      <c r="G70" s="25">
        <f>IF(F70&lt;&gt;"Win",E70,D70*0.95)</f>
        <v>-0.75</v>
      </c>
      <c r="H70" s="25">
        <f>H69+G70</f>
        <v>9.729999999999984</v>
      </c>
      <c r="J70" s="26">
        <v>1</v>
      </c>
      <c r="K70" s="27">
        <f>-(J70*(C70-1))</f>
        <v>-0.75</v>
      </c>
      <c r="L70" s="24">
        <f>IF(F70&lt;&gt;"Win",K70,J70*0.95)</f>
        <v>-0.75</v>
      </c>
      <c r="M70" s="24">
        <f>M69+L70</f>
        <v>171.48999999999995</v>
      </c>
      <c r="O70" s="23">
        <v>1</v>
      </c>
      <c r="P70" s="24">
        <f>-(O70*(C70-1))</f>
        <v>-0.75</v>
      </c>
      <c r="Q70" s="24">
        <f>IF(F70&lt;&gt;"Win",P70,O70*0.95)</f>
        <v>-0.75</v>
      </c>
      <c r="R70" s="24">
        <f>R69+Q70</f>
        <v>138.81999999999988</v>
      </c>
      <c r="T70" s="2" t="s">
        <v>23</v>
      </c>
      <c r="U70" s="20">
        <f>R70+M70+H70</f>
        <v>320.0399999999998</v>
      </c>
      <c r="W70" s="2" t="s">
        <v>37</v>
      </c>
    </row>
    <row r="71" spans="2:23" ht="12.75">
      <c r="B71" s="21" t="s">
        <v>109</v>
      </c>
      <c r="C71" s="3">
        <v>1.8</v>
      </c>
      <c r="D71" s="23">
        <v>1</v>
      </c>
      <c r="E71" s="24">
        <f>-(D71*(C71-1))</f>
        <v>-0.8</v>
      </c>
      <c r="F71" s="5" t="s">
        <v>16</v>
      </c>
      <c r="G71" s="25">
        <f>IF(F71&lt;&gt;"Win",E71,D71*0.95)</f>
        <v>0.95</v>
      </c>
      <c r="H71" s="25">
        <f>H70+G71</f>
        <v>10.679999999999984</v>
      </c>
      <c r="J71" s="26">
        <v>1</v>
      </c>
      <c r="K71" s="27">
        <f>-(J71*(C71-1))</f>
        <v>-0.8</v>
      </c>
      <c r="L71" s="24">
        <f>IF(F71&lt;&gt;"Win",K71,J71*0.95)</f>
        <v>0.95</v>
      </c>
      <c r="M71" s="24">
        <f>M70+L71</f>
        <v>172.43999999999994</v>
      </c>
      <c r="O71" s="23">
        <v>1</v>
      </c>
      <c r="P71" s="24">
        <f>-(O71*(C71-1))</f>
        <v>-0.8</v>
      </c>
      <c r="Q71" s="24">
        <f>IF(F71&lt;&gt;"Win",P71,O71*0.95)</f>
        <v>0.95</v>
      </c>
      <c r="R71" s="24">
        <f>R70+Q71</f>
        <v>139.76999999999987</v>
      </c>
      <c r="T71" s="2" t="s">
        <v>23</v>
      </c>
      <c r="U71" s="20">
        <f>R71+M71+H71</f>
        <v>322.8899999999998</v>
      </c>
      <c r="W71" s="2" t="s">
        <v>110</v>
      </c>
    </row>
    <row r="72" spans="2:23" ht="12.75">
      <c r="B72" s="21" t="s">
        <v>111</v>
      </c>
      <c r="C72" s="3">
        <v>1.89</v>
      </c>
      <c r="D72" s="23">
        <v>1</v>
      </c>
      <c r="E72" s="24">
        <f>-(D72*(C72-1))</f>
        <v>-0.8899999999999999</v>
      </c>
      <c r="F72" s="5" t="s">
        <v>22</v>
      </c>
      <c r="G72" s="25">
        <f>IF(F72&lt;&gt;"Win",E72,D72*0.95)</f>
        <v>-0.8899999999999999</v>
      </c>
      <c r="H72" s="25">
        <f>H71+G72</f>
        <v>9.789999999999983</v>
      </c>
      <c r="J72" s="26">
        <v>1</v>
      </c>
      <c r="K72" s="27">
        <f>-(J72*(C72-1))</f>
        <v>-0.8899999999999999</v>
      </c>
      <c r="L72" s="24">
        <f>IF(F72&lt;&gt;"Win",K72,J72*0.95)</f>
        <v>-0.8899999999999999</v>
      </c>
      <c r="M72" s="24">
        <f>M71+L72</f>
        <v>171.54999999999995</v>
      </c>
      <c r="O72" s="23">
        <v>1</v>
      </c>
      <c r="P72" s="24">
        <f>-(O72*(C72-1))</f>
        <v>-0.8899999999999999</v>
      </c>
      <c r="Q72" s="24">
        <f>IF(F72&lt;&gt;"Win",P72,O72*0.95)</f>
        <v>-0.8899999999999999</v>
      </c>
      <c r="R72" s="24">
        <f>R71+Q72</f>
        <v>138.87999999999988</v>
      </c>
      <c r="T72" s="2" t="s">
        <v>23</v>
      </c>
      <c r="U72" s="20">
        <f>R72+M72+H72</f>
        <v>320.2199999999998</v>
      </c>
      <c r="W72" s="2" t="s">
        <v>26</v>
      </c>
    </row>
    <row r="73" spans="1:23" ht="12.75">
      <c r="A73" s="1">
        <v>41609</v>
      </c>
      <c r="B73" s="21" t="s">
        <v>112</v>
      </c>
      <c r="C73" s="3">
        <v>1.82</v>
      </c>
      <c r="D73" s="23">
        <v>1</v>
      </c>
      <c r="E73" s="24">
        <f>-(D73*(C73-1))</f>
        <v>-0.8200000000000001</v>
      </c>
      <c r="F73" s="5" t="s">
        <v>16</v>
      </c>
      <c r="G73" s="25">
        <f>IF(F73&lt;&gt;"Win",E73,D73*0.95)</f>
        <v>0.95</v>
      </c>
      <c r="H73" s="25">
        <f>H72+G73</f>
        <v>10.739999999999982</v>
      </c>
      <c r="J73" s="26">
        <v>1</v>
      </c>
      <c r="K73" s="27">
        <f>-(J73*(C73-1))</f>
        <v>-0.8200000000000001</v>
      </c>
      <c r="L73" s="24">
        <f>IF(F73&lt;&gt;"Win",K73,J73*0.95)</f>
        <v>0.95</v>
      </c>
      <c r="M73" s="24">
        <f>M72+L73</f>
        <v>172.49999999999994</v>
      </c>
      <c r="O73" s="23">
        <v>1</v>
      </c>
      <c r="P73" s="24">
        <f>-(O73*(C73-1))</f>
        <v>-0.8200000000000001</v>
      </c>
      <c r="Q73" s="24">
        <f>IF(F73&lt;&gt;"Win",P73,O73*0.95)</f>
        <v>0.95</v>
      </c>
      <c r="R73" s="24">
        <f>R72+Q73</f>
        <v>139.82999999999987</v>
      </c>
      <c r="T73" s="2" t="s">
        <v>23</v>
      </c>
      <c r="U73" s="20">
        <f>R73+M73+H73</f>
        <v>323.0699999999998</v>
      </c>
      <c r="W73" s="2" t="s">
        <v>39</v>
      </c>
    </row>
    <row r="74" spans="2:23" ht="12.75">
      <c r="B74" s="21" t="s">
        <v>113</v>
      </c>
      <c r="C74" s="3">
        <v>1.88</v>
      </c>
      <c r="D74" s="23">
        <v>1</v>
      </c>
      <c r="E74" s="24">
        <f>-(D74*(C74-1))</f>
        <v>-0.8799999999999999</v>
      </c>
      <c r="F74" s="5" t="s">
        <v>22</v>
      </c>
      <c r="G74" s="25">
        <f>IF(F74&lt;&gt;"Win",E74,D74*0.95)</f>
        <v>-0.8799999999999999</v>
      </c>
      <c r="H74" s="25">
        <f>H73+G74</f>
        <v>9.859999999999982</v>
      </c>
      <c r="J74" s="26">
        <v>1</v>
      </c>
      <c r="K74" s="27">
        <f>-(J74*(C74-1))</f>
        <v>-0.8799999999999999</v>
      </c>
      <c r="L74" s="24">
        <f>IF(F74&lt;&gt;"Win",K74,J74*0.95)</f>
        <v>-0.8799999999999999</v>
      </c>
      <c r="M74" s="24">
        <f>M73+L74</f>
        <v>171.61999999999995</v>
      </c>
      <c r="O74" s="23">
        <v>1</v>
      </c>
      <c r="P74" s="24">
        <f>-(O74*(C74-1))</f>
        <v>-0.8799999999999999</v>
      </c>
      <c r="Q74" s="24">
        <f>IF(F74&lt;&gt;"Win",P74,O74*0.95)</f>
        <v>-0.8799999999999999</v>
      </c>
      <c r="R74" s="24">
        <f>R73+Q74</f>
        <v>138.94999999999987</v>
      </c>
      <c r="T74" s="2" t="s">
        <v>17</v>
      </c>
      <c r="U74" s="20">
        <f>R74+M74+H74</f>
        <v>320.4299999999998</v>
      </c>
      <c r="W74" s="2" t="s">
        <v>114</v>
      </c>
    </row>
    <row r="75" spans="1:23" ht="12.75">
      <c r="A75" s="1">
        <v>41610</v>
      </c>
      <c r="B75" s="21" t="s">
        <v>115</v>
      </c>
      <c r="C75" s="3">
        <v>1.77</v>
      </c>
      <c r="D75" s="23">
        <v>1</v>
      </c>
      <c r="E75" s="24">
        <f>-(D75*(C75-1))</f>
        <v>-0.77</v>
      </c>
      <c r="F75" s="5" t="s">
        <v>22</v>
      </c>
      <c r="G75" s="25">
        <f>IF(F75&lt;&gt;"Win",E75,D75*0.95)</f>
        <v>-0.77</v>
      </c>
      <c r="H75" s="25">
        <f>H74+G75</f>
        <v>9.089999999999982</v>
      </c>
      <c r="J75" s="26">
        <v>1</v>
      </c>
      <c r="K75" s="27">
        <f>-(J75*(C75-1))</f>
        <v>-0.77</v>
      </c>
      <c r="L75" s="24">
        <f>IF(F75&lt;&gt;"Win",K75,J75*0.95)</f>
        <v>-0.77</v>
      </c>
      <c r="M75" s="24">
        <f>M74+L75</f>
        <v>170.84999999999994</v>
      </c>
      <c r="O75" s="23">
        <v>1</v>
      </c>
      <c r="P75" s="24">
        <f>-(O75*(C75-1))</f>
        <v>-0.77</v>
      </c>
      <c r="Q75" s="24">
        <f>IF(F75&lt;&gt;"Win",P75,O75*0.95)</f>
        <v>-0.77</v>
      </c>
      <c r="R75" s="24">
        <f>R74+Q75</f>
        <v>138.17999999999986</v>
      </c>
      <c r="T75" s="2" t="s">
        <v>23</v>
      </c>
      <c r="U75" s="20">
        <f>R75+M75+H75</f>
        <v>318.1199999999998</v>
      </c>
      <c r="W75" s="2" t="s">
        <v>46</v>
      </c>
    </row>
    <row r="76" spans="2:23" ht="12.75">
      <c r="B76" s="21" t="s">
        <v>116</v>
      </c>
      <c r="C76" s="3">
        <v>1.71</v>
      </c>
      <c r="D76" s="23">
        <v>1</v>
      </c>
      <c r="E76" s="24">
        <f>-(D76*(C76-1))</f>
        <v>-0.71</v>
      </c>
      <c r="F76" s="5" t="s">
        <v>22</v>
      </c>
      <c r="G76" s="25">
        <f>IF(F76&lt;&gt;"Win",E76,D76*0.95)</f>
        <v>-0.71</v>
      </c>
      <c r="H76" s="25">
        <f>H75+G76</f>
        <v>8.379999999999981</v>
      </c>
      <c r="J76" s="26">
        <v>2</v>
      </c>
      <c r="K76" s="27">
        <f>-(J76*(C76-1))</f>
        <v>-1.42</v>
      </c>
      <c r="L76" s="24">
        <f>IF(F76&lt;&gt;"Win",K76,J76*0.95)</f>
        <v>-1.42</v>
      </c>
      <c r="M76" s="24">
        <f>M75+L76</f>
        <v>169.42999999999995</v>
      </c>
      <c r="O76" s="23">
        <v>2</v>
      </c>
      <c r="P76" s="24">
        <f>-(O76*(C76-1))</f>
        <v>-1.42</v>
      </c>
      <c r="Q76" s="24">
        <f>IF(F76&lt;&gt;"Win",P76,O76*0.95)</f>
        <v>-1.42</v>
      </c>
      <c r="R76" s="24">
        <f>R75+Q76</f>
        <v>136.75999999999988</v>
      </c>
      <c r="T76" s="2" t="s">
        <v>23</v>
      </c>
      <c r="U76" s="20">
        <f>R76+M76+H76</f>
        <v>314.5699999999998</v>
      </c>
      <c r="W76" s="2" t="s">
        <v>117</v>
      </c>
    </row>
    <row r="77" spans="2:23" ht="12.75">
      <c r="B77" s="21" t="s">
        <v>118</v>
      </c>
      <c r="C77" s="3">
        <v>1.65</v>
      </c>
      <c r="D77" s="23">
        <v>1</v>
      </c>
      <c r="E77" s="24">
        <f>-(D77*(C77-1))</f>
        <v>-0.6499999999999999</v>
      </c>
      <c r="F77" s="5" t="s">
        <v>16</v>
      </c>
      <c r="G77" s="25">
        <f>IF(F77&lt;&gt;"Win",E77,D77*0.95)</f>
        <v>0.95</v>
      </c>
      <c r="H77" s="25">
        <f>H76+G77</f>
        <v>9.32999999999998</v>
      </c>
      <c r="J77" s="26">
        <v>3</v>
      </c>
      <c r="K77" s="27">
        <f>-(J77*(C77-1))</f>
        <v>-1.9499999999999997</v>
      </c>
      <c r="L77" s="24">
        <f>IF(F77&lt;&gt;"Win",K77,J77*0.95)</f>
        <v>2.8499999999999996</v>
      </c>
      <c r="M77" s="24">
        <f>M76+L77</f>
        <v>172.27999999999994</v>
      </c>
      <c r="O77" s="23">
        <v>3</v>
      </c>
      <c r="P77" s="24">
        <f>-(O77*(C77-1))</f>
        <v>-1.9499999999999997</v>
      </c>
      <c r="Q77" s="24">
        <f>IF(F77&lt;&gt;"Win",P77,O77*0.95)</f>
        <v>2.8499999999999996</v>
      </c>
      <c r="R77" s="24">
        <f>R76+Q77</f>
        <v>139.60999999999987</v>
      </c>
      <c r="T77" s="2" t="s">
        <v>23</v>
      </c>
      <c r="U77" s="20">
        <f>R77+M77+H77</f>
        <v>321.2199999999998</v>
      </c>
      <c r="W77" s="2" t="s">
        <v>119</v>
      </c>
    </row>
    <row r="78" spans="1:23" ht="12.75">
      <c r="A78" s="1">
        <v>41611</v>
      </c>
      <c r="B78" s="21" t="s">
        <v>120</v>
      </c>
      <c r="C78" s="3">
        <v>1.68</v>
      </c>
      <c r="D78" s="23">
        <v>1</v>
      </c>
      <c r="E78" s="24">
        <f>-(D78*(C78-1))</f>
        <v>-0.6799999999999999</v>
      </c>
      <c r="F78" s="5" t="s">
        <v>16</v>
      </c>
      <c r="G78" s="25">
        <f>IF(F78&lt;&gt;"Win",E78,D78*0.95)</f>
        <v>0.95</v>
      </c>
      <c r="H78" s="25">
        <f>H77+G78</f>
        <v>10.27999999999998</v>
      </c>
      <c r="J78" s="26">
        <v>1</v>
      </c>
      <c r="K78" s="27">
        <f>-(J78*(C78-1))</f>
        <v>-0.6799999999999999</v>
      </c>
      <c r="L78" s="24">
        <f>IF(F78&lt;&gt;"Win",K78,J78*0.95)</f>
        <v>0.95</v>
      </c>
      <c r="M78" s="24">
        <f>M77+L78</f>
        <v>173.22999999999993</v>
      </c>
      <c r="O78" s="23">
        <v>1</v>
      </c>
      <c r="P78" s="24">
        <f>-(O78*(C78-1))</f>
        <v>-0.6799999999999999</v>
      </c>
      <c r="Q78" s="24">
        <f>IF(F78&lt;&gt;"Win",P78,O78*0.95)</f>
        <v>0.95</v>
      </c>
      <c r="R78" s="24">
        <f>R77+Q78</f>
        <v>140.55999999999986</v>
      </c>
      <c r="T78" s="2" t="s">
        <v>23</v>
      </c>
      <c r="U78" s="20">
        <f>R78+M78+H78</f>
        <v>324.06999999999977</v>
      </c>
      <c r="W78" s="2" t="s">
        <v>121</v>
      </c>
    </row>
    <row r="79" spans="1:23" ht="12.75">
      <c r="A79" s="1">
        <v>41612</v>
      </c>
      <c r="B79" s="21" t="s">
        <v>122</v>
      </c>
      <c r="C79" s="3">
        <v>1.63</v>
      </c>
      <c r="D79" s="23">
        <v>1</v>
      </c>
      <c r="E79" s="24">
        <f>-(D79*(C79-1))</f>
        <v>-0.6299999999999999</v>
      </c>
      <c r="F79" s="5" t="s">
        <v>22</v>
      </c>
      <c r="G79" s="25">
        <f>IF(F79&lt;&gt;"Win",E79,D79*0.95)</f>
        <v>-0.6299999999999999</v>
      </c>
      <c r="H79" s="25">
        <f>H78+G79</f>
        <v>9.64999999999998</v>
      </c>
      <c r="J79" s="26">
        <v>1</v>
      </c>
      <c r="K79" s="27">
        <f>-(J79*(C79-1))</f>
        <v>-0.6299999999999999</v>
      </c>
      <c r="L79" s="24">
        <f>IF(F79&lt;&gt;"Win",K79,J79*0.95)</f>
        <v>-0.6299999999999999</v>
      </c>
      <c r="M79" s="24">
        <f>M78+L79</f>
        <v>172.59999999999994</v>
      </c>
      <c r="O79" s="23">
        <v>1</v>
      </c>
      <c r="P79" s="24">
        <f>-(O79*(C79-1))</f>
        <v>-0.6299999999999999</v>
      </c>
      <c r="Q79" s="24">
        <f>IF(F79&lt;&gt;"Win",P79,O79*0.95)</f>
        <v>-0.6299999999999999</v>
      </c>
      <c r="R79" s="24">
        <f>R78+Q79</f>
        <v>139.92999999999986</v>
      </c>
      <c r="T79" s="2" t="s">
        <v>23</v>
      </c>
      <c r="U79" s="20">
        <f>R79+M79+H79</f>
        <v>322.1799999999998</v>
      </c>
      <c r="W79" s="2" t="s">
        <v>37</v>
      </c>
    </row>
    <row r="80" spans="1:23" ht="12.75">
      <c r="A80" s="1">
        <v>41613</v>
      </c>
      <c r="B80" s="21" t="s">
        <v>123</v>
      </c>
      <c r="C80" s="3">
        <v>1.85</v>
      </c>
      <c r="D80" s="23">
        <v>1</v>
      </c>
      <c r="E80" s="24">
        <f>-(D80*(C80-1))</f>
        <v>-0.8500000000000001</v>
      </c>
      <c r="F80" s="5" t="s">
        <v>22</v>
      </c>
      <c r="G80" s="25">
        <f>IF(F80&lt;&gt;"Win",E80,D80*0.95)</f>
        <v>-0.8500000000000001</v>
      </c>
      <c r="H80" s="25">
        <f>H79+G80</f>
        <v>8.799999999999981</v>
      </c>
      <c r="J80" s="26">
        <v>1</v>
      </c>
      <c r="K80" s="27">
        <f>-(J80*(C80-1))</f>
        <v>-0.8500000000000001</v>
      </c>
      <c r="L80" s="24">
        <f>IF(F80&lt;&gt;"Win",K80,J80*0.95)</f>
        <v>-0.8500000000000001</v>
      </c>
      <c r="M80" s="24">
        <f>M79+L80</f>
        <v>171.74999999999994</v>
      </c>
      <c r="O80" s="23">
        <v>1</v>
      </c>
      <c r="P80" s="24">
        <f>-(O80*(C80-1))</f>
        <v>-0.8500000000000001</v>
      </c>
      <c r="Q80" s="24">
        <f>IF(F80&lt;&gt;"Win",P80,O80*0.95)</f>
        <v>-0.8500000000000001</v>
      </c>
      <c r="R80" s="24">
        <f>R79+Q80</f>
        <v>139.07999999999987</v>
      </c>
      <c r="T80" s="2" t="s">
        <v>23</v>
      </c>
      <c r="U80" s="20">
        <f>R80+M80+H80</f>
        <v>319.62999999999977</v>
      </c>
      <c r="W80" s="2" t="s">
        <v>121</v>
      </c>
    </row>
    <row r="81" spans="1:23" ht="12.75">
      <c r="A81" s="1">
        <v>41614</v>
      </c>
      <c r="B81" s="21" t="s">
        <v>124</v>
      </c>
      <c r="C81" s="3">
        <v>1.89</v>
      </c>
      <c r="D81" s="23">
        <v>1</v>
      </c>
      <c r="E81" s="24">
        <f>-(D81*(C81-1))</f>
        <v>-0.8899999999999999</v>
      </c>
      <c r="F81" s="5" t="s">
        <v>16</v>
      </c>
      <c r="G81" s="25">
        <f>IF(F81&lt;&gt;"Win",E81,D81*0.95)</f>
        <v>0.95</v>
      </c>
      <c r="H81" s="25">
        <f>H80+G81</f>
        <v>9.74999999999998</v>
      </c>
      <c r="J81" s="26">
        <v>2</v>
      </c>
      <c r="K81" s="27">
        <f>-(J81*(C81-1))</f>
        <v>-1.7799999999999998</v>
      </c>
      <c r="L81" s="24">
        <f>IF(F81&lt;&gt;"Win",K81,J81*0.95)</f>
        <v>1.9</v>
      </c>
      <c r="M81" s="24">
        <f>M80+L81</f>
        <v>173.64999999999995</v>
      </c>
      <c r="O81" s="23">
        <v>2</v>
      </c>
      <c r="P81" s="24">
        <f>-(O81*(C81-1))</f>
        <v>-1.7799999999999998</v>
      </c>
      <c r="Q81" s="24">
        <f>IF(F81&lt;&gt;"Win",P81,O81*0.95)</f>
        <v>1.9</v>
      </c>
      <c r="R81" s="24">
        <f>R80+Q81</f>
        <v>140.97999999999988</v>
      </c>
      <c r="T81" s="2" t="s">
        <v>17</v>
      </c>
      <c r="U81" s="20">
        <f>R81+M81+H81</f>
        <v>324.3799999999998</v>
      </c>
      <c r="W81" s="2" t="s">
        <v>39</v>
      </c>
    </row>
    <row r="82" spans="2:23" ht="12.75">
      <c r="B82" s="21" t="s">
        <v>125</v>
      </c>
      <c r="C82" s="3">
        <v>1.92</v>
      </c>
      <c r="D82" s="23">
        <v>1</v>
      </c>
      <c r="E82" s="24">
        <f>-(D82*(C82-1))</f>
        <v>-0.9199999999999999</v>
      </c>
      <c r="F82" s="5" t="s">
        <v>16</v>
      </c>
      <c r="G82" s="25">
        <f>IF(F82&lt;&gt;"Win",E82,D82*0.95)</f>
        <v>0.95</v>
      </c>
      <c r="H82" s="25">
        <f>H81+G82</f>
        <v>10.69999999999998</v>
      </c>
      <c r="J82" s="26">
        <v>1</v>
      </c>
      <c r="K82" s="27">
        <f>-(J82*(C82-1))</f>
        <v>-0.9199999999999999</v>
      </c>
      <c r="L82" s="24">
        <f>IF(F82&lt;&gt;"Win",K82,J82*0.95)</f>
        <v>0.95</v>
      </c>
      <c r="M82" s="24">
        <f>M81+L82</f>
        <v>174.59999999999994</v>
      </c>
      <c r="O82" s="23">
        <v>1</v>
      </c>
      <c r="P82" s="24">
        <f>-(O82*(C82-1))</f>
        <v>-0.9199999999999999</v>
      </c>
      <c r="Q82" s="24">
        <f>IF(F82&lt;&gt;"Win",P82,O82*0.95)</f>
        <v>0.95</v>
      </c>
      <c r="R82" s="24">
        <f>R81+Q82</f>
        <v>141.92999999999986</v>
      </c>
      <c r="T82" s="2" t="s">
        <v>17</v>
      </c>
      <c r="U82" s="20">
        <f>R82+M82+H82</f>
        <v>327.2299999999998</v>
      </c>
      <c r="W82" s="2" t="s">
        <v>39</v>
      </c>
    </row>
    <row r="83" spans="1:23" ht="12.75">
      <c r="A83" s="1">
        <v>41615</v>
      </c>
      <c r="B83" s="21" t="s">
        <v>126</v>
      </c>
      <c r="C83" s="3">
        <v>1.9</v>
      </c>
      <c r="D83" s="23">
        <v>1</v>
      </c>
      <c r="E83" s="24">
        <f>-(D83*(C83-1))</f>
        <v>-0.8999999999999999</v>
      </c>
      <c r="F83" s="5" t="s">
        <v>22</v>
      </c>
      <c r="G83" s="25">
        <f>IF(F83&lt;&gt;"Win",E83,D83*0.95)</f>
        <v>-0.8999999999999999</v>
      </c>
      <c r="H83" s="25">
        <f>H82+G83</f>
        <v>9.79999999999998</v>
      </c>
      <c r="J83" s="26">
        <v>1</v>
      </c>
      <c r="K83" s="27">
        <f>-(J83*(C83-1))</f>
        <v>-0.8999999999999999</v>
      </c>
      <c r="L83" s="24">
        <f>IF(F83&lt;&gt;"Win",K83,J83*0.95)</f>
        <v>-0.8999999999999999</v>
      </c>
      <c r="M83" s="24">
        <f>M82+L83</f>
        <v>173.69999999999993</v>
      </c>
      <c r="O83" s="23">
        <v>1</v>
      </c>
      <c r="P83" s="24">
        <f>-(O83*(C83-1))</f>
        <v>-0.8999999999999999</v>
      </c>
      <c r="Q83" s="24">
        <f>IF(F83&lt;&gt;"Win",P83,O83*0.95)</f>
        <v>-0.8999999999999999</v>
      </c>
      <c r="R83" s="24">
        <f>R82+Q83</f>
        <v>141.02999999999986</v>
      </c>
      <c r="T83" s="2" t="s">
        <v>17</v>
      </c>
      <c r="U83" s="20">
        <f>R83+M83+H83</f>
        <v>324.52999999999975</v>
      </c>
      <c r="W83" s="2" t="s">
        <v>62</v>
      </c>
    </row>
    <row r="84" spans="2:23" ht="12.75">
      <c r="B84" s="21" t="s">
        <v>127</v>
      </c>
      <c r="C84" s="3">
        <v>1.6</v>
      </c>
      <c r="D84" s="23">
        <v>1</v>
      </c>
      <c r="E84" s="24">
        <f>-(D84*(C84-1))</f>
        <v>-0.6000000000000001</v>
      </c>
      <c r="F84" s="5" t="s">
        <v>22</v>
      </c>
      <c r="G84" s="25">
        <f>IF(F84&lt;&gt;"Win",E84,D84*0.95)</f>
        <v>-0.6000000000000001</v>
      </c>
      <c r="H84" s="25">
        <f>H83+G84</f>
        <v>9.19999999999998</v>
      </c>
      <c r="J84" s="26">
        <v>1</v>
      </c>
      <c r="K84" s="27">
        <f>-(J84*(C84-1))</f>
        <v>-0.6000000000000001</v>
      </c>
      <c r="L84" s="24">
        <f>IF(F84&lt;&gt;"Win",K84,J84*0.95)</f>
        <v>-0.6000000000000001</v>
      </c>
      <c r="M84" s="24">
        <f>M83+L84</f>
        <v>173.09999999999994</v>
      </c>
      <c r="O84" s="23">
        <v>1</v>
      </c>
      <c r="P84" s="24">
        <f>-(O84*(C84-1))</f>
        <v>-0.6000000000000001</v>
      </c>
      <c r="Q84" s="24">
        <f>IF(F84&lt;&gt;"Win",P84,O84*0.95)</f>
        <v>-0.6000000000000001</v>
      </c>
      <c r="R84" s="24">
        <f>R83+Q84</f>
        <v>140.42999999999986</v>
      </c>
      <c r="T84" s="2" t="s">
        <v>17</v>
      </c>
      <c r="U84" s="20">
        <f>R84+M84+H84</f>
        <v>322.7299999999998</v>
      </c>
      <c r="W84" s="2" t="s">
        <v>28</v>
      </c>
    </row>
    <row r="85" spans="1:23" s="48" customFormat="1" ht="12.75">
      <c r="A85" s="39"/>
      <c r="B85" s="40" t="s">
        <v>128</v>
      </c>
      <c r="C85" s="41">
        <v>1.93</v>
      </c>
      <c r="D85" s="42">
        <v>1</v>
      </c>
      <c r="E85" s="43">
        <f>-(D85*(C85-1))</f>
        <v>-0.9299999999999999</v>
      </c>
      <c r="F85" s="44" t="s">
        <v>16</v>
      </c>
      <c r="G85" s="45">
        <f>IF(F85&lt;&gt;"Win",E85,D85*0.95)</f>
        <v>0.95</v>
      </c>
      <c r="H85" s="45">
        <f>H84+G85</f>
        <v>10.149999999999979</v>
      </c>
      <c r="I85" s="41"/>
      <c r="J85" s="46">
        <v>2</v>
      </c>
      <c r="K85" s="47">
        <f>-(J85*(C85-1))</f>
        <v>-1.8599999999999999</v>
      </c>
      <c r="L85" s="43">
        <f>IF(F85&lt;&gt;"Win",K85,J85*0.95)</f>
        <v>1.9</v>
      </c>
      <c r="M85" s="43">
        <f>M84+L85</f>
        <v>174.99999999999994</v>
      </c>
      <c r="O85" s="42">
        <v>2</v>
      </c>
      <c r="P85" s="43">
        <f>-(O85*(C85-1))</f>
        <v>-1.8599999999999999</v>
      </c>
      <c r="Q85" s="43">
        <f>IF(F85&lt;&gt;"Win",P85,O85*0.95)</f>
        <v>1.9</v>
      </c>
      <c r="R85" s="43">
        <f>R84+Q85</f>
        <v>142.32999999999987</v>
      </c>
      <c r="T85" s="48" t="s">
        <v>23</v>
      </c>
      <c r="U85" s="49">
        <f>R85+M85+H85</f>
        <v>327.4799999999998</v>
      </c>
      <c r="W85" s="48" t="s">
        <v>26</v>
      </c>
    </row>
    <row r="86" spans="1:23" ht="12.75">
      <c r="A86" s="1">
        <v>41616</v>
      </c>
      <c r="B86" s="21" t="s">
        <v>129</v>
      </c>
      <c r="C86" s="3">
        <v>1.6</v>
      </c>
      <c r="D86" s="23">
        <v>1</v>
      </c>
      <c r="E86" s="24">
        <f>-(D86*(C86-1))</f>
        <v>-0.6000000000000001</v>
      </c>
      <c r="F86" s="5" t="s">
        <v>22</v>
      </c>
      <c r="G86" s="25">
        <f>IF(F86&lt;&gt;"Win",E86,D86*0.95)</f>
        <v>-0.6000000000000001</v>
      </c>
      <c r="H86" s="25">
        <f>H85+G86</f>
        <v>9.54999999999998</v>
      </c>
      <c r="J86" s="26">
        <v>1</v>
      </c>
      <c r="K86" s="27">
        <f>-(J86*(C86-1))</f>
        <v>-0.6000000000000001</v>
      </c>
      <c r="L86" s="24">
        <f>IF(F86&lt;&gt;"Win",K86,J86*0.95)</f>
        <v>-0.6000000000000001</v>
      </c>
      <c r="M86" s="24">
        <f>M85+L86</f>
        <v>174.39999999999995</v>
      </c>
      <c r="O86" s="23">
        <v>1</v>
      </c>
      <c r="P86" s="24">
        <f>-(O86*(C86-1))</f>
        <v>-0.6000000000000001</v>
      </c>
      <c r="Q86" s="24">
        <f>IF(F86&lt;&gt;"Win",P86,O86*0.95)</f>
        <v>-0.6000000000000001</v>
      </c>
      <c r="R86" s="24">
        <f>R85+Q86</f>
        <v>141.72999999999988</v>
      </c>
      <c r="T86" s="2" t="s">
        <v>23</v>
      </c>
      <c r="U86" s="20">
        <f>R86+M86+H86</f>
        <v>325.6799999999998</v>
      </c>
      <c r="W86" s="2" t="s">
        <v>46</v>
      </c>
    </row>
    <row r="87" spans="2:23" ht="12.75">
      <c r="B87" s="21" t="s">
        <v>130</v>
      </c>
      <c r="C87" s="3">
        <v>1.84</v>
      </c>
      <c r="D87" s="23">
        <v>1</v>
      </c>
      <c r="E87" s="24">
        <f>-(D87*(C87-1))</f>
        <v>-0.8400000000000001</v>
      </c>
      <c r="F87" s="5" t="s">
        <v>16</v>
      </c>
      <c r="G87" s="25">
        <f>IF(F87&lt;&gt;"Win",E87,D87*0.95)</f>
        <v>0.95</v>
      </c>
      <c r="H87" s="25">
        <f>H86+G87</f>
        <v>10.499999999999979</v>
      </c>
      <c r="J87" s="26">
        <v>1</v>
      </c>
      <c r="K87" s="27">
        <f>-(J87*(C87-1))</f>
        <v>-0.8400000000000001</v>
      </c>
      <c r="L87" s="24">
        <f>IF(F87&lt;&gt;"Win",K87,J87*0.95)</f>
        <v>0.95</v>
      </c>
      <c r="M87" s="24">
        <f>M86+L87</f>
        <v>175.34999999999994</v>
      </c>
      <c r="O87" s="23">
        <v>1</v>
      </c>
      <c r="P87" s="24">
        <f>-(O87*(C87-1))</f>
        <v>-0.8400000000000001</v>
      </c>
      <c r="Q87" s="24">
        <f>IF(F87&lt;&gt;"Win",P87,O87*0.95)</f>
        <v>0.95</v>
      </c>
      <c r="R87" s="24">
        <f>R86+Q87</f>
        <v>142.67999999999986</v>
      </c>
      <c r="T87" s="2" t="s">
        <v>23</v>
      </c>
      <c r="U87" s="20">
        <f>R87+M87+H87</f>
        <v>328.5299999999998</v>
      </c>
      <c r="W87" s="2" t="s">
        <v>76</v>
      </c>
    </row>
    <row r="88" spans="2:23" ht="12.75">
      <c r="B88" s="21" t="s">
        <v>131</v>
      </c>
      <c r="C88" s="3">
        <v>1.9</v>
      </c>
      <c r="D88" s="23">
        <v>1</v>
      </c>
      <c r="E88" s="24">
        <f>-(D88*(C88-1))</f>
        <v>-0.8999999999999999</v>
      </c>
      <c r="F88" s="5" t="s">
        <v>22</v>
      </c>
      <c r="G88" s="25">
        <f>IF(F88&lt;&gt;"Win",E88,D88*0.95)</f>
        <v>-0.8999999999999999</v>
      </c>
      <c r="H88" s="25">
        <f>H87+G88</f>
        <v>9.599999999999978</v>
      </c>
      <c r="J88" s="26">
        <v>1</v>
      </c>
      <c r="K88" s="27">
        <f>-(J88*(C88-1))</f>
        <v>-0.8999999999999999</v>
      </c>
      <c r="L88" s="24">
        <f>IF(F88&lt;&gt;"Win",K88,J88*0.95)</f>
        <v>-0.8999999999999999</v>
      </c>
      <c r="M88" s="24">
        <f>M87+L88</f>
        <v>174.44999999999993</v>
      </c>
      <c r="O88" s="23">
        <v>1</v>
      </c>
      <c r="P88" s="24">
        <f>-(O88*(C88-1))</f>
        <v>-0.8999999999999999</v>
      </c>
      <c r="Q88" s="24">
        <f>IF(F88&lt;&gt;"Win",P88,O88*0.95)</f>
        <v>-0.8999999999999999</v>
      </c>
      <c r="R88" s="24">
        <f>R87+Q88</f>
        <v>141.77999999999986</v>
      </c>
      <c r="T88" s="2" t="s">
        <v>17</v>
      </c>
      <c r="U88" s="20">
        <f>R88+M88+H88</f>
        <v>325.82999999999976</v>
      </c>
      <c r="W88" s="2" t="s">
        <v>26</v>
      </c>
    </row>
    <row r="89" spans="1:23" ht="12.75">
      <c r="A89" s="1">
        <v>41617</v>
      </c>
      <c r="B89" s="21" t="s">
        <v>132</v>
      </c>
      <c r="C89" s="3">
        <v>1.79</v>
      </c>
      <c r="D89" s="23">
        <v>1</v>
      </c>
      <c r="E89" s="24">
        <f>-(D89*(C89-1))</f>
        <v>-0.79</v>
      </c>
      <c r="F89" s="5" t="s">
        <v>22</v>
      </c>
      <c r="G89" s="25">
        <f>IF(F89&lt;&gt;"Win",E89,D89*0.95)</f>
        <v>-0.79</v>
      </c>
      <c r="H89" s="25">
        <f>H88+G89</f>
        <v>8.809999999999977</v>
      </c>
      <c r="J89" s="26">
        <v>1</v>
      </c>
      <c r="K89" s="27">
        <f>-(J89*(C89-1))</f>
        <v>-0.79</v>
      </c>
      <c r="L89" s="24">
        <f>IF(F89&lt;&gt;"Win",K89,J89*0.95)</f>
        <v>-0.79</v>
      </c>
      <c r="M89" s="24">
        <f>M88+L89</f>
        <v>173.65999999999994</v>
      </c>
      <c r="O89" s="23">
        <v>1</v>
      </c>
      <c r="P89" s="24">
        <f>-(O89*(C89-1))</f>
        <v>-0.79</v>
      </c>
      <c r="Q89" s="24">
        <f>IF(F89&lt;&gt;"Win",P89,O89*0.95)</f>
        <v>-0.79</v>
      </c>
      <c r="R89" s="24">
        <f>R88+Q89</f>
        <v>140.98999999999987</v>
      </c>
      <c r="T89" s="2" t="s">
        <v>23</v>
      </c>
      <c r="U89" s="20">
        <f>R89+M89+H89</f>
        <v>323.4599999999998</v>
      </c>
      <c r="W89" s="2" t="s">
        <v>20</v>
      </c>
    </row>
    <row r="90" spans="1:23" ht="12.75">
      <c r="A90" s="1">
        <v>41618</v>
      </c>
      <c r="B90" s="21" t="s">
        <v>133</v>
      </c>
      <c r="C90" s="3">
        <v>1.89</v>
      </c>
      <c r="D90" s="23">
        <v>1</v>
      </c>
      <c r="E90" s="24">
        <f>-(D90*(C90-1))</f>
        <v>-0.8899999999999999</v>
      </c>
      <c r="F90" s="5" t="s">
        <v>22</v>
      </c>
      <c r="G90" s="25">
        <f>IF(F90&lt;&gt;"Win",E90,D90*0.95)</f>
        <v>-0.8899999999999999</v>
      </c>
      <c r="H90" s="25">
        <f>H89+G90</f>
        <v>7.919999999999978</v>
      </c>
      <c r="J90" s="26">
        <v>2</v>
      </c>
      <c r="K90" s="27">
        <f>-(J90*(C90-1))</f>
        <v>-1.7799999999999998</v>
      </c>
      <c r="L90" s="24">
        <f>IF(F90&lt;&gt;"Win",K90,J90*0.95)</f>
        <v>-1.7799999999999998</v>
      </c>
      <c r="M90" s="24">
        <f>M89+L90</f>
        <v>171.87999999999994</v>
      </c>
      <c r="O90" s="23">
        <v>2</v>
      </c>
      <c r="P90" s="24">
        <f>-(O90*(C90-1))</f>
        <v>-1.7799999999999998</v>
      </c>
      <c r="Q90" s="24">
        <f>IF(F90&lt;&gt;"Win",P90,O90*0.95)</f>
        <v>-1.7799999999999998</v>
      </c>
      <c r="R90" s="24">
        <f>R89+Q90</f>
        <v>139.20999999999987</v>
      </c>
      <c r="T90" s="2" t="s">
        <v>17</v>
      </c>
      <c r="U90" s="20">
        <f>R90+M90+H90</f>
        <v>319.00999999999976</v>
      </c>
      <c r="W90" s="2" t="s">
        <v>33</v>
      </c>
    </row>
    <row r="91" spans="1:23" ht="12.75">
      <c r="A91" s="1">
        <v>41619</v>
      </c>
      <c r="B91" s="21" t="s">
        <v>134</v>
      </c>
      <c r="C91" s="3">
        <v>1.69</v>
      </c>
      <c r="D91" s="23">
        <v>1</v>
      </c>
      <c r="E91" s="24">
        <f>-(D91*(C91-1))</f>
        <v>-0.69</v>
      </c>
      <c r="F91" s="5" t="s">
        <v>22</v>
      </c>
      <c r="G91" s="25">
        <f>IF(F91&lt;&gt;"Win",E91,D91*0.95)</f>
        <v>-0.69</v>
      </c>
      <c r="H91" s="25">
        <f>H90+G91</f>
        <v>7.229999999999977</v>
      </c>
      <c r="J91" s="26">
        <v>3</v>
      </c>
      <c r="K91" s="27">
        <f>-(J91*(C91-1))</f>
        <v>-2.07</v>
      </c>
      <c r="L91" s="24">
        <f>IF(F91&lt;&gt;"Win",K91,J91*0.95)</f>
        <v>-2.07</v>
      </c>
      <c r="M91" s="24">
        <f>M90+L91</f>
        <v>169.80999999999995</v>
      </c>
      <c r="O91" s="23">
        <v>3</v>
      </c>
      <c r="P91" s="24">
        <f>-(O91*(C91-1))</f>
        <v>-2.07</v>
      </c>
      <c r="Q91" s="24">
        <f>IF(F91&lt;&gt;"Win",P91,O91*0.95)</f>
        <v>-2.07</v>
      </c>
      <c r="R91" s="24">
        <f>R90+Q91</f>
        <v>137.13999999999987</v>
      </c>
      <c r="T91" s="2" t="s">
        <v>17</v>
      </c>
      <c r="U91" s="20">
        <f>R91+M91+H91</f>
        <v>314.1799999999998</v>
      </c>
      <c r="W91" s="2" t="s">
        <v>37</v>
      </c>
    </row>
    <row r="92" spans="2:23" ht="12.75">
      <c r="B92" s="21" t="s">
        <v>135</v>
      </c>
      <c r="C92" s="3">
        <v>1.88</v>
      </c>
      <c r="D92" s="23">
        <v>1</v>
      </c>
      <c r="E92" s="24">
        <f>-(D92*(C92-1))</f>
        <v>-0.8799999999999999</v>
      </c>
      <c r="F92" s="5" t="s">
        <v>22</v>
      </c>
      <c r="G92" s="25">
        <f>IF(F92&lt;&gt;"Win",E92,D92*0.95)</f>
        <v>-0.8799999999999999</v>
      </c>
      <c r="H92" s="25">
        <f>H91+G92</f>
        <v>6.349999999999977</v>
      </c>
      <c r="J92" s="26">
        <v>5</v>
      </c>
      <c r="K92" s="27">
        <f>-(J92*(C92-1))</f>
        <v>-4.3999999999999995</v>
      </c>
      <c r="L92" s="24">
        <f>IF(F92&lt;&gt;"Win",K92,J92*0.95)</f>
        <v>-4.3999999999999995</v>
      </c>
      <c r="M92" s="24">
        <f>M91+L92</f>
        <v>165.40999999999994</v>
      </c>
      <c r="O92" s="23">
        <v>5</v>
      </c>
      <c r="P92" s="24">
        <f>-(O92*(C92-1))</f>
        <v>-4.3999999999999995</v>
      </c>
      <c r="Q92" s="24">
        <f>IF(F92&lt;&gt;"Win",P92,O92*0.95)</f>
        <v>-4.3999999999999995</v>
      </c>
      <c r="R92" s="24">
        <f>R91+Q92</f>
        <v>132.73999999999987</v>
      </c>
      <c r="T92" s="2" t="s">
        <v>17</v>
      </c>
      <c r="U92" s="20">
        <f>R92+M92+H92</f>
        <v>304.4999999999998</v>
      </c>
      <c r="W92" s="2" t="s">
        <v>98</v>
      </c>
    </row>
    <row r="93" spans="2:23" ht="12.75">
      <c r="B93" s="21" t="s">
        <v>136</v>
      </c>
      <c r="C93" s="3">
        <v>1.88</v>
      </c>
      <c r="D93" s="23">
        <v>1</v>
      </c>
      <c r="E93" s="24">
        <f>-(D93*(C93-1))</f>
        <v>-0.8799999999999999</v>
      </c>
      <c r="F93" s="5" t="s">
        <v>22</v>
      </c>
      <c r="G93" s="25">
        <f>IF(F93&lt;&gt;"Win",E93,D93*0.95)</f>
        <v>-0.8799999999999999</v>
      </c>
      <c r="H93" s="25">
        <f>H92+G93</f>
        <v>5.4699999999999775</v>
      </c>
      <c r="J93" s="26">
        <v>8</v>
      </c>
      <c r="K93" s="27">
        <f>-(J93*(C93-1))</f>
        <v>-7.039999999999999</v>
      </c>
      <c r="L93" s="24">
        <f>IF(F93&lt;&gt;"Win",K93,J93*0.95)</f>
        <v>-7.039999999999999</v>
      </c>
      <c r="M93" s="24">
        <f>M92+L93</f>
        <v>158.36999999999995</v>
      </c>
      <c r="O93" s="23">
        <v>8</v>
      </c>
      <c r="P93" s="24">
        <f>-(O93*(C93-1))</f>
        <v>-7.039999999999999</v>
      </c>
      <c r="Q93" s="24">
        <f>IF(F93&lt;&gt;"Win",P93,O93*0.95)</f>
        <v>-7.039999999999999</v>
      </c>
      <c r="R93" s="24">
        <f>R92+Q93</f>
        <v>125.69999999999987</v>
      </c>
      <c r="T93" s="2" t="s">
        <v>23</v>
      </c>
      <c r="U93" s="20">
        <f>R93+M93+H93</f>
        <v>289.5399999999998</v>
      </c>
      <c r="W93" s="2" t="s">
        <v>33</v>
      </c>
    </row>
    <row r="94" spans="1:23" ht="12.75">
      <c r="A94" s="1">
        <v>41620</v>
      </c>
      <c r="B94" s="21" t="s">
        <v>137</v>
      </c>
      <c r="C94" s="3">
        <v>1.88</v>
      </c>
      <c r="D94" s="23">
        <v>1</v>
      </c>
      <c r="E94" s="24">
        <f>-(D94*(C94-1))</f>
        <v>-0.8799999999999999</v>
      </c>
      <c r="F94" s="5" t="s">
        <v>16</v>
      </c>
      <c r="G94" s="25">
        <f>IF(F94&lt;&gt;"Win",E94,D94*0.95)</f>
        <v>0.95</v>
      </c>
      <c r="H94" s="25">
        <f>H93+G94</f>
        <v>6.419999999999978</v>
      </c>
      <c r="J94" s="26">
        <v>13</v>
      </c>
      <c r="K94" s="27">
        <f>-(J94*(C94-1))</f>
        <v>-11.439999999999998</v>
      </c>
      <c r="L94" s="24">
        <f>IF(F94&lt;&gt;"Win",K94,J94*0.95)</f>
        <v>12.35</v>
      </c>
      <c r="M94" s="24">
        <f>M93+L94</f>
        <v>170.71999999999994</v>
      </c>
      <c r="O94" s="23">
        <v>13</v>
      </c>
      <c r="P94" s="24">
        <f>-(O94*(C94-1))</f>
        <v>-11.439999999999998</v>
      </c>
      <c r="Q94" s="24">
        <f>IF(F94&lt;&gt;"Win",P94,O94*0.95)</f>
        <v>12.35</v>
      </c>
      <c r="R94" s="24">
        <f>R93+Q94</f>
        <v>138.04999999999987</v>
      </c>
      <c r="T94" s="2" t="s">
        <v>23</v>
      </c>
      <c r="U94" s="20">
        <f>R94+M94+H94</f>
        <v>315.18999999999977</v>
      </c>
      <c r="W94" s="2" t="s">
        <v>42</v>
      </c>
    </row>
    <row r="95" spans="1:23" ht="12.75">
      <c r="A95" s="1">
        <v>41621</v>
      </c>
      <c r="B95" s="21" t="s">
        <v>138</v>
      </c>
      <c r="C95" s="3">
        <v>1.79</v>
      </c>
      <c r="D95" s="23">
        <v>1</v>
      </c>
      <c r="E95" s="24">
        <f>-(D95*(C95-1))</f>
        <v>-0.79</v>
      </c>
      <c r="F95" s="5" t="s">
        <v>22</v>
      </c>
      <c r="G95" s="25">
        <f>IF(F95&lt;&gt;"Win",E95,D95*0.95)</f>
        <v>-0.79</v>
      </c>
      <c r="H95" s="25">
        <f>H94+G95</f>
        <v>5.629999999999978</v>
      </c>
      <c r="J95" s="26">
        <v>1</v>
      </c>
      <c r="K95" s="27">
        <f>-(J95*(C95-1))</f>
        <v>-0.79</v>
      </c>
      <c r="L95" s="24">
        <f>IF(F95&lt;&gt;"Win",K95,J95*0.95)</f>
        <v>-0.79</v>
      </c>
      <c r="M95" s="24">
        <f>M94+L95</f>
        <v>169.92999999999995</v>
      </c>
      <c r="O95" s="23">
        <v>5</v>
      </c>
      <c r="P95" s="24">
        <f>-(O95*(C95-1))</f>
        <v>-3.95</v>
      </c>
      <c r="Q95" s="24">
        <f>IF(F95&lt;&gt;"Win",P95,O95*0.95)</f>
        <v>-3.95</v>
      </c>
      <c r="R95" s="24">
        <f>R94+Q95</f>
        <v>134.09999999999988</v>
      </c>
      <c r="T95" s="2" t="s">
        <v>23</v>
      </c>
      <c r="U95" s="20">
        <f>R95+M95+H95</f>
        <v>309.65999999999985</v>
      </c>
      <c r="W95" s="2" t="s">
        <v>39</v>
      </c>
    </row>
    <row r="96" spans="1:23" ht="12.75">
      <c r="A96" s="1">
        <v>41622</v>
      </c>
      <c r="B96" s="21" t="s">
        <v>139</v>
      </c>
      <c r="C96" s="3">
        <v>1.86</v>
      </c>
      <c r="D96" s="23">
        <v>1</v>
      </c>
      <c r="E96" s="24">
        <f>-(D96*(C96-1))</f>
        <v>-0.8600000000000001</v>
      </c>
      <c r="F96" s="5" t="s">
        <v>16</v>
      </c>
      <c r="G96" s="25">
        <f>IF(F96&lt;&gt;"Win",E96,D96*0.95)</f>
        <v>0.95</v>
      </c>
      <c r="H96" s="25">
        <f>H95+G96</f>
        <v>6.579999999999978</v>
      </c>
      <c r="J96" s="26">
        <v>1</v>
      </c>
      <c r="K96" s="27">
        <f>-(J96*(C96-1))</f>
        <v>-0.8600000000000001</v>
      </c>
      <c r="L96" s="24">
        <f>IF(F96&lt;&gt;"Win",K96,J96*0.95)</f>
        <v>0.95</v>
      </c>
      <c r="M96" s="24">
        <f>M95+L96</f>
        <v>170.87999999999994</v>
      </c>
      <c r="O96" s="23">
        <v>8</v>
      </c>
      <c r="P96" s="24">
        <f>-(O96*(C96-1))</f>
        <v>-6.880000000000001</v>
      </c>
      <c r="Q96" s="24">
        <f>IF(F96&lt;&gt;"Win",P96,O96*0.95)</f>
        <v>7.6</v>
      </c>
      <c r="R96" s="24">
        <f>R95+Q96</f>
        <v>141.69999999999987</v>
      </c>
      <c r="T96" s="2" t="s">
        <v>23</v>
      </c>
      <c r="U96" s="20">
        <f>R96+M96+H96</f>
        <v>319.1599999999998</v>
      </c>
      <c r="W96" s="2" t="s">
        <v>39</v>
      </c>
    </row>
    <row r="97" spans="2:23" ht="12.75">
      <c r="B97" s="21" t="s">
        <v>140</v>
      </c>
      <c r="C97" s="3">
        <v>1.85</v>
      </c>
      <c r="D97" s="23">
        <v>1</v>
      </c>
      <c r="E97" s="24">
        <f>-(D97*(C97-1))</f>
        <v>-0.8500000000000001</v>
      </c>
      <c r="F97" s="5" t="s">
        <v>22</v>
      </c>
      <c r="G97" s="25">
        <f>IF(F97&lt;&gt;"Win",E97,D97*0.95)</f>
        <v>-0.8500000000000001</v>
      </c>
      <c r="H97" s="25">
        <f>H96+G97</f>
        <v>5.729999999999977</v>
      </c>
      <c r="J97" s="26">
        <v>1</v>
      </c>
      <c r="K97" s="27">
        <f>-(J97*(C97-1))</f>
        <v>-0.8500000000000001</v>
      </c>
      <c r="L97" s="24">
        <f>IF(F97&lt;&gt;"Win",K97,J97*0.95)</f>
        <v>-0.8500000000000001</v>
      </c>
      <c r="M97" s="24">
        <f>M96+L97</f>
        <v>170.02999999999994</v>
      </c>
      <c r="O97" s="23">
        <v>3</v>
      </c>
      <c r="P97" s="24">
        <f>-(O97*(C97-1))</f>
        <v>-2.5500000000000003</v>
      </c>
      <c r="Q97" s="24">
        <f>IF(F97&lt;&gt;"Win",P97,O97*0.95)</f>
        <v>-2.5500000000000003</v>
      </c>
      <c r="R97" s="24">
        <f>R96+Q97</f>
        <v>139.14999999999986</v>
      </c>
      <c r="T97" s="2" t="s">
        <v>23</v>
      </c>
      <c r="U97" s="20">
        <f>R97+M97+H97</f>
        <v>314.9099999999998</v>
      </c>
      <c r="W97" s="2" t="s">
        <v>110</v>
      </c>
    </row>
    <row r="98" spans="2:23" ht="12.75">
      <c r="B98" s="21" t="s">
        <v>141</v>
      </c>
      <c r="C98" s="3">
        <v>1.72</v>
      </c>
      <c r="D98" s="23">
        <v>1</v>
      </c>
      <c r="E98" s="24">
        <f>-(D98*(C98-1))</f>
        <v>-0.72</v>
      </c>
      <c r="F98" s="5" t="s">
        <v>22</v>
      </c>
      <c r="G98" s="25">
        <f>IF(F98&lt;&gt;"Win",E98,D98*0.95)</f>
        <v>-0.72</v>
      </c>
      <c r="H98" s="25">
        <f>H97+G98</f>
        <v>5.009999999999978</v>
      </c>
      <c r="J98" s="26">
        <v>1</v>
      </c>
      <c r="K98" s="27">
        <f>-(J98*(C98-1))</f>
        <v>-0.72</v>
      </c>
      <c r="L98" s="24">
        <f>IF(F98&lt;&gt;"Win",K98,J98*0.95)</f>
        <v>-0.72</v>
      </c>
      <c r="M98" s="24">
        <f>M97+L98</f>
        <v>169.30999999999995</v>
      </c>
      <c r="O98" s="23">
        <v>5</v>
      </c>
      <c r="P98" s="24">
        <f>-(O98*(C98-1))</f>
        <v>-3.5999999999999996</v>
      </c>
      <c r="Q98" s="24">
        <f>IF(F98&lt;&gt;"Win",P98,O98*0.95)</f>
        <v>-3.5999999999999996</v>
      </c>
      <c r="R98" s="24">
        <f>R97+Q98</f>
        <v>135.54999999999987</v>
      </c>
      <c r="T98" s="2" t="s">
        <v>17</v>
      </c>
      <c r="U98" s="20">
        <f>R98+M98+H98</f>
        <v>309.8699999999998</v>
      </c>
      <c r="W98" s="2" t="s">
        <v>98</v>
      </c>
    </row>
    <row r="99" spans="1:23" ht="12.75">
      <c r="A99" s="1">
        <v>41623</v>
      </c>
      <c r="B99" s="21" t="s">
        <v>142</v>
      </c>
      <c r="C99" s="3">
        <v>1.82</v>
      </c>
      <c r="D99" s="23">
        <v>1</v>
      </c>
      <c r="E99" s="24">
        <f>-(D99*(C99-1))</f>
        <v>-0.8200000000000001</v>
      </c>
      <c r="F99" s="5" t="s">
        <v>16</v>
      </c>
      <c r="G99" s="25">
        <f>IF(F99&lt;&gt;"Win",E99,D99*0.95)</f>
        <v>0.95</v>
      </c>
      <c r="H99" s="25">
        <f>H98+G99</f>
        <v>5.959999999999978</v>
      </c>
      <c r="J99" s="26">
        <v>2</v>
      </c>
      <c r="K99" s="27">
        <f>-(J99*(C99-1))</f>
        <v>-1.6400000000000001</v>
      </c>
      <c r="L99" s="24">
        <f>IF(F99&lt;&gt;"Win",K99,J99*0.95)</f>
        <v>1.9</v>
      </c>
      <c r="M99" s="24">
        <f>M98+L99</f>
        <v>171.20999999999995</v>
      </c>
      <c r="O99" s="23">
        <v>8</v>
      </c>
      <c r="P99" s="24">
        <f>-(O99*(C99-1))</f>
        <v>-6.5600000000000005</v>
      </c>
      <c r="Q99" s="24">
        <f>IF(F99&lt;&gt;"Win",P99,O99*0.95)</f>
        <v>7.6</v>
      </c>
      <c r="R99" s="24">
        <f>R98+Q99</f>
        <v>143.14999999999986</v>
      </c>
      <c r="T99" s="2" t="s">
        <v>23</v>
      </c>
      <c r="U99" s="20">
        <f>R99+M99+H99</f>
        <v>320.31999999999977</v>
      </c>
      <c r="W99" s="2" t="s">
        <v>37</v>
      </c>
    </row>
    <row r="100" spans="2:23" ht="12.75">
      <c r="B100" s="21" t="s">
        <v>143</v>
      </c>
      <c r="C100" s="3">
        <v>1.86</v>
      </c>
      <c r="D100" s="23">
        <v>1</v>
      </c>
      <c r="E100" s="24">
        <f>-(D100*(C100-1))</f>
        <v>-0.8600000000000001</v>
      </c>
      <c r="F100" s="5" t="s">
        <v>22</v>
      </c>
      <c r="G100" s="25">
        <f>IF(F100&lt;&gt;"Win",E100,D100*0.95)</f>
        <v>-0.8600000000000001</v>
      </c>
      <c r="H100" s="25">
        <f>H99+G100</f>
        <v>5.099999999999977</v>
      </c>
      <c r="J100" s="26">
        <v>1</v>
      </c>
      <c r="K100" s="27">
        <f>-(J100*(C100-1))</f>
        <v>-0.8600000000000001</v>
      </c>
      <c r="L100" s="24">
        <f>IF(F100&lt;&gt;"Win",K100,J100*0.95)</f>
        <v>-0.8600000000000001</v>
      </c>
      <c r="M100" s="24">
        <f>M99+L100</f>
        <v>170.34999999999994</v>
      </c>
      <c r="O100" s="23">
        <v>3</v>
      </c>
      <c r="P100" s="24">
        <f>-(O100*(C100-1))</f>
        <v>-2.58</v>
      </c>
      <c r="Q100" s="24">
        <f>IF(F100&lt;&gt;"Win",P100,O100*0.95)</f>
        <v>-2.58</v>
      </c>
      <c r="R100" s="24">
        <f>R99+Q100</f>
        <v>140.56999999999985</v>
      </c>
      <c r="T100" s="2" t="s">
        <v>23</v>
      </c>
      <c r="U100" s="20">
        <f>R100+M100+H100</f>
        <v>316.01999999999975</v>
      </c>
      <c r="W100" s="2" t="s">
        <v>26</v>
      </c>
    </row>
    <row r="101" spans="2:23" ht="12.75">
      <c r="B101" s="21" t="s">
        <v>144</v>
      </c>
      <c r="C101" s="3">
        <v>1.82</v>
      </c>
      <c r="D101" s="23">
        <v>1</v>
      </c>
      <c r="E101" s="24">
        <f>-(D101*(C101-1))</f>
        <v>-0.8200000000000001</v>
      </c>
      <c r="F101" s="5" t="s">
        <v>22</v>
      </c>
      <c r="G101" s="25">
        <f>IF(F101&lt;&gt;"Win",E101,D101*0.95)</f>
        <v>-0.8200000000000001</v>
      </c>
      <c r="H101" s="25">
        <f>H100+G101</f>
        <v>4.279999999999977</v>
      </c>
      <c r="J101" s="26">
        <v>1</v>
      </c>
      <c r="K101" s="27">
        <f>-(J101*(C101-1))</f>
        <v>-0.8200000000000001</v>
      </c>
      <c r="L101" s="24">
        <f>IF(F101&lt;&gt;"Win",K101,J101*0.95)</f>
        <v>-0.8200000000000001</v>
      </c>
      <c r="M101" s="24">
        <f>M100+L101</f>
        <v>169.52999999999994</v>
      </c>
      <c r="O101" s="23">
        <v>5</v>
      </c>
      <c r="P101" s="24">
        <f>-(O101*(C101-1))</f>
        <v>-4.1000000000000005</v>
      </c>
      <c r="Q101" s="24">
        <f>IF(F101&lt;&gt;"Win",P101,O101*0.95)</f>
        <v>-4.1000000000000005</v>
      </c>
      <c r="R101" s="24">
        <f>R100+Q101</f>
        <v>136.46999999999986</v>
      </c>
      <c r="T101" s="2" t="s">
        <v>17</v>
      </c>
      <c r="U101" s="20">
        <f>R101+M101+H101</f>
        <v>310.27999999999975</v>
      </c>
      <c r="W101" s="2" t="s">
        <v>145</v>
      </c>
    </row>
    <row r="102" spans="1:23" ht="12.75">
      <c r="A102" s="1">
        <v>41624</v>
      </c>
      <c r="B102" s="21" t="s">
        <v>146</v>
      </c>
      <c r="C102" s="3">
        <v>1.94</v>
      </c>
      <c r="D102" s="23">
        <v>1</v>
      </c>
      <c r="E102" s="24">
        <f>-(D102*(C102-1))</f>
        <v>-0.94</v>
      </c>
      <c r="F102" s="5" t="s">
        <v>22</v>
      </c>
      <c r="G102" s="25">
        <f>IF(F102&lt;&gt;"Win",E102,D102*0.95)</f>
        <v>-0.94</v>
      </c>
      <c r="H102" s="25">
        <f>H101+G102</f>
        <v>3.339999999999977</v>
      </c>
      <c r="J102" s="26">
        <v>2</v>
      </c>
      <c r="K102" s="27">
        <f>-(J102*(C102-1))</f>
        <v>-1.88</v>
      </c>
      <c r="L102" s="24">
        <f>IF(F102&lt;&gt;"Win",K102,J102*0.95)</f>
        <v>-1.88</v>
      </c>
      <c r="M102" s="24">
        <f>M101+L102</f>
        <v>167.64999999999995</v>
      </c>
      <c r="O102" s="23">
        <v>8</v>
      </c>
      <c r="P102" s="24">
        <f>-(O102*(C102-1))</f>
        <v>-7.52</v>
      </c>
      <c r="Q102" s="24">
        <f>IF(F102&lt;&gt;"Win",P102,O102*0.95)</f>
        <v>-7.52</v>
      </c>
      <c r="R102" s="24">
        <f>R101+Q102</f>
        <v>128.94999999999985</v>
      </c>
      <c r="T102" s="2" t="s">
        <v>23</v>
      </c>
      <c r="U102" s="20">
        <f>R102+M102+H102</f>
        <v>299.93999999999977</v>
      </c>
      <c r="W102" s="2" t="s">
        <v>37</v>
      </c>
    </row>
    <row r="103" spans="2:23" ht="12.75">
      <c r="B103" s="21" t="s">
        <v>147</v>
      </c>
      <c r="C103" s="3">
        <v>1.82</v>
      </c>
      <c r="D103" s="23">
        <v>1</v>
      </c>
      <c r="E103" s="24">
        <f>-(D103*(C103-1))</f>
        <v>-0.8200000000000001</v>
      </c>
      <c r="F103" s="5" t="s">
        <v>16</v>
      </c>
      <c r="G103" s="25">
        <f>IF(F103&lt;&gt;"Win",E103,D103*0.95)</f>
        <v>0.95</v>
      </c>
      <c r="H103" s="25">
        <f>H102+G103</f>
        <v>4.289999999999977</v>
      </c>
      <c r="J103" s="26">
        <v>3</v>
      </c>
      <c r="K103" s="27">
        <f>-(J103*(C103-1))</f>
        <v>-2.46</v>
      </c>
      <c r="L103" s="24">
        <f>IF(F103&lt;&gt;"Win",K103,J103*0.95)</f>
        <v>2.8499999999999996</v>
      </c>
      <c r="M103" s="24">
        <f>M102+L103</f>
        <v>170.49999999999994</v>
      </c>
      <c r="O103" s="23">
        <v>13</v>
      </c>
      <c r="P103" s="24">
        <f>-(O103*(C103-1))</f>
        <v>-10.66</v>
      </c>
      <c r="Q103" s="24">
        <f>IF(F103&lt;&gt;"Win",P103,O103*0.95)</f>
        <v>12.35</v>
      </c>
      <c r="R103" s="24">
        <f>R102+Q103</f>
        <v>141.29999999999984</v>
      </c>
      <c r="T103" s="2" t="s">
        <v>23</v>
      </c>
      <c r="U103" s="20">
        <f>R103+M103+H103</f>
        <v>316.08999999999975</v>
      </c>
      <c r="W103" s="2" t="s">
        <v>148</v>
      </c>
    </row>
    <row r="104" spans="2:23" ht="12.75">
      <c r="B104" s="21" t="s">
        <v>149</v>
      </c>
      <c r="C104" s="3">
        <v>1.67</v>
      </c>
      <c r="D104" s="23">
        <v>1</v>
      </c>
      <c r="E104" s="24">
        <f>-(D104*(C104-1))</f>
        <v>-0.6699999999999999</v>
      </c>
      <c r="F104" s="5" t="s">
        <v>22</v>
      </c>
      <c r="G104" s="25">
        <f>IF(F104&lt;&gt;"Win",E104,D104*0.95)</f>
        <v>-0.6699999999999999</v>
      </c>
      <c r="H104" s="25">
        <f>H103+G104</f>
        <v>3.619999999999977</v>
      </c>
      <c r="J104" s="26">
        <v>1</v>
      </c>
      <c r="K104" s="27">
        <f>-(J104*(C104-1))</f>
        <v>-0.6699999999999999</v>
      </c>
      <c r="L104" s="24">
        <f>IF(F104&lt;&gt;"Win",K104,J104*0.95)</f>
        <v>-0.6699999999999999</v>
      </c>
      <c r="M104" s="24">
        <f>M103+L104</f>
        <v>169.82999999999996</v>
      </c>
      <c r="O104" s="23">
        <v>5</v>
      </c>
      <c r="P104" s="24">
        <f>-(O104*(C104-1))</f>
        <v>-3.3499999999999996</v>
      </c>
      <c r="Q104" s="24">
        <f>IF(F104&lt;&gt;"Win",P104,O104*0.95)</f>
        <v>-3.3499999999999996</v>
      </c>
      <c r="R104" s="24">
        <f>R103+Q104</f>
        <v>137.94999999999985</v>
      </c>
      <c r="T104" s="2" t="s">
        <v>23</v>
      </c>
      <c r="U104" s="20">
        <f>R104+M104+H104</f>
        <v>311.3999999999998</v>
      </c>
      <c r="W104" s="2" t="s">
        <v>100</v>
      </c>
    </row>
    <row r="105" spans="1:23" ht="12.75">
      <c r="A105" s="1">
        <v>41625</v>
      </c>
      <c r="B105" s="21" t="s">
        <v>150</v>
      </c>
      <c r="C105" s="3">
        <v>1.73</v>
      </c>
      <c r="D105" s="23">
        <v>1</v>
      </c>
      <c r="E105" s="24">
        <f>-(D105*(C105-1))</f>
        <v>-0.73</v>
      </c>
      <c r="F105" s="5" t="s">
        <v>16</v>
      </c>
      <c r="G105" s="25">
        <f>IF(F105&lt;&gt;"Win",E105,D105*0.95)</f>
        <v>0.95</v>
      </c>
      <c r="H105" s="25">
        <f>H104+G105</f>
        <v>4.569999999999977</v>
      </c>
      <c r="J105" s="26">
        <v>1</v>
      </c>
      <c r="K105" s="27">
        <f>-(J105*(C105-1))</f>
        <v>-0.73</v>
      </c>
      <c r="L105" s="24">
        <f>IF(F105&lt;&gt;"Win",K105,J105*0.95)</f>
        <v>0.95</v>
      </c>
      <c r="M105" s="24">
        <f>M104+L105</f>
        <v>170.77999999999994</v>
      </c>
      <c r="O105" s="23">
        <v>8</v>
      </c>
      <c r="P105" s="24">
        <f>-(O105*(C105-1))</f>
        <v>-5.84</v>
      </c>
      <c r="Q105" s="24">
        <f>IF(F105&lt;&gt;"Win",P105,O105*0.95)</f>
        <v>7.6</v>
      </c>
      <c r="R105" s="24">
        <f>R104+Q105</f>
        <v>145.54999999999984</v>
      </c>
      <c r="T105" s="2" t="s">
        <v>23</v>
      </c>
      <c r="U105" s="20">
        <f>R105+M105+H105</f>
        <v>320.8999999999998</v>
      </c>
      <c r="W105" s="2" t="s">
        <v>62</v>
      </c>
    </row>
    <row r="106" spans="1:23" ht="12.75">
      <c r="A106" s="1">
        <v>41626</v>
      </c>
      <c r="B106" s="21" t="s">
        <v>151</v>
      </c>
      <c r="C106" s="3">
        <v>1.65</v>
      </c>
      <c r="D106" s="23">
        <v>1</v>
      </c>
      <c r="E106" s="24">
        <f>-(D106*(C106-1))</f>
        <v>-0.6499999999999999</v>
      </c>
      <c r="F106" s="5" t="s">
        <v>16</v>
      </c>
      <c r="G106" s="25">
        <f>IF(F106&lt;&gt;"Win",E106,D106*0.95)</f>
        <v>0.95</v>
      </c>
      <c r="H106" s="25">
        <f>H105+G106</f>
        <v>5.519999999999977</v>
      </c>
      <c r="J106" s="26">
        <v>1</v>
      </c>
      <c r="K106" s="27">
        <f>-(J106*(C106-1))</f>
        <v>-0.6499999999999999</v>
      </c>
      <c r="L106" s="24">
        <f>IF(F106&lt;&gt;"Win",K106,J106*0.95)</f>
        <v>0.95</v>
      </c>
      <c r="M106" s="24">
        <f>M105+L106</f>
        <v>171.72999999999993</v>
      </c>
      <c r="O106" s="23">
        <v>3</v>
      </c>
      <c r="P106" s="24">
        <f>-(O106*(C106-1))</f>
        <v>-1.9499999999999997</v>
      </c>
      <c r="Q106" s="24">
        <f>IF(F106&lt;&gt;"Win",P106,O106*0.95)</f>
        <v>2.8499999999999996</v>
      </c>
      <c r="R106" s="24">
        <f>R105+Q106</f>
        <v>148.39999999999984</v>
      </c>
      <c r="T106" s="2" t="s">
        <v>23</v>
      </c>
      <c r="U106" s="20">
        <f>R106+M106+H106</f>
        <v>325.64999999999975</v>
      </c>
      <c r="W106" s="2" t="s">
        <v>117</v>
      </c>
    </row>
    <row r="107" spans="2:23" ht="12.75">
      <c r="B107" s="21" t="s">
        <v>152</v>
      </c>
      <c r="C107" s="3">
        <v>1.83</v>
      </c>
      <c r="D107" s="23">
        <v>1</v>
      </c>
      <c r="E107" s="24">
        <f>-(D107*(C107-1))</f>
        <v>-0.8300000000000001</v>
      </c>
      <c r="F107" s="5" t="s">
        <v>16</v>
      </c>
      <c r="G107" s="25">
        <f>IF(F107&lt;&gt;"Win",E107,D107*0.95)</f>
        <v>0.95</v>
      </c>
      <c r="H107" s="25">
        <f>H106+G107</f>
        <v>6.4699999999999775</v>
      </c>
      <c r="J107" s="26">
        <v>1</v>
      </c>
      <c r="K107" s="27">
        <f>-(J107*(C107-1))</f>
        <v>-0.8300000000000001</v>
      </c>
      <c r="L107" s="24">
        <f>IF(F107&lt;&gt;"Win",K107,J107*0.95)</f>
        <v>0.95</v>
      </c>
      <c r="M107" s="24">
        <f>M106+L107</f>
        <v>172.67999999999992</v>
      </c>
      <c r="O107" s="23">
        <v>1</v>
      </c>
      <c r="P107" s="24">
        <f>-(O107*(C107-1))</f>
        <v>-0.8300000000000001</v>
      </c>
      <c r="Q107" s="24">
        <f>IF(F107&lt;&gt;"Win",P107,O107*0.95)</f>
        <v>0.95</v>
      </c>
      <c r="R107" s="24">
        <f>R106+Q107</f>
        <v>149.34999999999982</v>
      </c>
      <c r="T107" s="2" t="s">
        <v>17</v>
      </c>
      <c r="U107" s="20">
        <f>R107+M107+H107</f>
        <v>328.4999999999997</v>
      </c>
      <c r="W107" s="2" t="s">
        <v>117</v>
      </c>
    </row>
    <row r="108" spans="2:23" ht="12.75">
      <c r="B108" s="21" t="s">
        <v>153</v>
      </c>
      <c r="C108" s="3">
        <v>1.66</v>
      </c>
      <c r="D108" s="23">
        <v>1</v>
      </c>
      <c r="E108" s="24">
        <f>-(D108*(C108-1))</f>
        <v>-0.6599999999999999</v>
      </c>
      <c r="F108" s="5" t="s">
        <v>16</v>
      </c>
      <c r="G108" s="25">
        <f>IF(F108&lt;&gt;"Win",E108,D108*0.95)</f>
        <v>0.95</v>
      </c>
      <c r="H108" s="25">
        <f>H107+G108</f>
        <v>7.419999999999978</v>
      </c>
      <c r="J108" s="26">
        <v>1</v>
      </c>
      <c r="K108" s="27">
        <f>-(J108*(C108-1))</f>
        <v>-0.6599999999999999</v>
      </c>
      <c r="L108" s="24">
        <f>IF(F108&lt;&gt;"Win",K108,J108*0.95)</f>
        <v>0.95</v>
      </c>
      <c r="M108" s="24">
        <f>M107+L108</f>
        <v>173.6299999999999</v>
      </c>
      <c r="O108" s="23">
        <v>1</v>
      </c>
      <c r="P108" s="24">
        <f>-(O108*(C108-1))</f>
        <v>-0.6599999999999999</v>
      </c>
      <c r="Q108" s="24">
        <f>IF(F108&lt;&gt;"Win",P108,O108*0.95)</f>
        <v>0.95</v>
      </c>
      <c r="R108" s="24">
        <f>R107+Q108</f>
        <v>150.2999999999998</v>
      </c>
      <c r="T108" s="2" t="s">
        <v>23</v>
      </c>
      <c r="U108" s="20">
        <f>R108+M108+H108</f>
        <v>331.3499999999997</v>
      </c>
      <c r="W108" s="2" t="s">
        <v>117</v>
      </c>
    </row>
    <row r="109" spans="1:23" ht="12.75">
      <c r="A109" s="1">
        <v>41627</v>
      </c>
      <c r="B109" s="21" t="s">
        <v>154</v>
      </c>
      <c r="C109" s="3">
        <v>1.88</v>
      </c>
      <c r="D109" s="23">
        <v>1</v>
      </c>
      <c r="E109" s="24">
        <f>-(D109*(C109-1))</f>
        <v>-0.8799999999999999</v>
      </c>
      <c r="F109" s="5" t="s">
        <v>16</v>
      </c>
      <c r="G109" s="25">
        <f>IF(F109&lt;&gt;"Win",E109,D109*0.95)</f>
        <v>0.95</v>
      </c>
      <c r="H109" s="25">
        <f>H108+G109</f>
        <v>8.369999999999978</v>
      </c>
      <c r="J109" s="26">
        <v>1</v>
      </c>
      <c r="K109" s="27">
        <f>-(J109*(C109-1))</f>
        <v>-0.8799999999999999</v>
      </c>
      <c r="L109" s="24">
        <f>IF(F109&lt;&gt;"Win",K109,J109*0.95)</f>
        <v>0.95</v>
      </c>
      <c r="M109" s="24">
        <f>M108+L109</f>
        <v>174.5799999999999</v>
      </c>
      <c r="O109" s="23">
        <v>1</v>
      </c>
      <c r="P109" s="24">
        <f>-(O109*(C109-1))</f>
        <v>-0.8799999999999999</v>
      </c>
      <c r="Q109" s="24">
        <f>IF(F109&lt;&gt;"Win",P109,O109*0.95)</f>
        <v>0.95</v>
      </c>
      <c r="R109" s="24">
        <f>R108+Q109</f>
        <v>151.2499999999998</v>
      </c>
      <c r="T109" s="2" t="s">
        <v>23</v>
      </c>
      <c r="U109" s="20">
        <f>R109+M109+H109</f>
        <v>334.1999999999997</v>
      </c>
      <c r="W109" s="2" t="s">
        <v>100</v>
      </c>
    </row>
    <row r="110" spans="1:23" ht="12.75">
      <c r="A110" s="1">
        <v>41628</v>
      </c>
      <c r="B110" s="21" t="s">
        <v>155</v>
      </c>
      <c r="C110" s="3">
        <v>1.67</v>
      </c>
      <c r="D110" s="23">
        <v>1</v>
      </c>
      <c r="E110" s="24">
        <f>-(D110*(C110-1))</f>
        <v>-0.6699999999999999</v>
      </c>
      <c r="F110" s="5" t="s">
        <v>16</v>
      </c>
      <c r="G110" s="25">
        <f>IF(F110&lt;&gt;"Win",E110,D110*0.95)</f>
        <v>0.95</v>
      </c>
      <c r="H110" s="25">
        <f>H109+G110</f>
        <v>9.319999999999977</v>
      </c>
      <c r="J110" s="26">
        <v>1</v>
      </c>
      <c r="K110" s="27">
        <f>-(J110*(C110-1))</f>
        <v>-0.6699999999999999</v>
      </c>
      <c r="L110" s="24">
        <f>IF(F110&lt;&gt;"Win",K110,J110*0.95)</f>
        <v>0.95</v>
      </c>
      <c r="M110" s="24">
        <f>M109+L110</f>
        <v>175.5299999999999</v>
      </c>
      <c r="O110" s="23">
        <v>1</v>
      </c>
      <c r="P110" s="24">
        <f>-(O110*(C110-1))</f>
        <v>-0.6699999999999999</v>
      </c>
      <c r="Q110" s="24">
        <f>IF(F110&lt;&gt;"Win",P110,O110*0.95)</f>
        <v>0.95</v>
      </c>
      <c r="R110" s="24">
        <f>R109+Q110</f>
        <v>152.1999999999998</v>
      </c>
      <c r="T110" s="2" t="s">
        <v>23</v>
      </c>
      <c r="U110" s="20">
        <f>R110+M110+H110</f>
        <v>337.04999999999967</v>
      </c>
      <c r="W110" s="2" t="s">
        <v>156</v>
      </c>
    </row>
    <row r="111" spans="2:23" ht="12.75">
      <c r="B111" s="21" t="s">
        <v>157</v>
      </c>
      <c r="C111" s="3">
        <v>1.87</v>
      </c>
      <c r="D111" s="23">
        <v>1</v>
      </c>
      <c r="E111" s="24">
        <f>-(D111*(C111-1))</f>
        <v>-0.8700000000000001</v>
      </c>
      <c r="F111" s="5" t="s">
        <v>16</v>
      </c>
      <c r="G111" s="25">
        <f>IF(F111&lt;&gt;"Win",E111,D111*0.95)</f>
        <v>0.95</v>
      </c>
      <c r="H111" s="25">
        <f>H110+G111</f>
        <v>10.269999999999976</v>
      </c>
      <c r="J111" s="26">
        <v>1</v>
      </c>
      <c r="K111" s="27">
        <f>-(J111*(C111-1))</f>
        <v>-0.8700000000000001</v>
      </c>
      <c r="L111" s="24">
        <f>IF(F111&lt;&gt;"Win",K111,J111*0.95)</f>
        <v>0.95</v>
      </c>
      <c r="M111" s="24">
        <f>M110+L111</f>
        <v>176.47999999999988</v>
      </c>
      <c r="O111" s="23">
        <v>1</v>
      </c>
      <c r="P111" s="24">
        <f>-(O111*(C111-1))</f>
        <v>-0.8700000000000001</v>
      </c>
      <c r="Q111" s="24">
        <f>IF(F111&lt;&gt;"Win",P111,O111*0.95)</f>
        <v>0.95</v>
      </c>
      <c r="R111" s="24">
        <f>R110+Q111</f>
        <v>153.14999999999978</v>
      </c>
      <c r="T111" s="2" t="s">
        <v>17</v>
      </c>
      <c r="U111" s="20">
        <f>R111+M111+H111</f>
        <v>339.89999999999964</v>
      </c>
      <c r="W111" s="2" t="s">
        <v>148</v>
      </c>
    </row>
    <row r="112" spans="2:23" ht="12.75">
      <c r="B112" s="21" t="s">
        <v>158</v>
      </c>
      <c r="C112" s="3">
        <v>1.79</v>
      </c>
      <c r="D112" s="23">
        <v>1</v>
      </c>
      <c r="E112" s="24">
        <f>-(D112*(C112-1))</f>
        <v>-0.79</v>
      </c>
      <c r="F112" s="5" t="s">
        <v>22</v>
      </c>
      <c r="G112" s="25">
        <f>IF(F112&lt;&gt;"Win",E112,D112*0.95)</f>
        <v>-0.79</v>
      </c>
      <c r="H112" s="25">
        <f>H111+G112</f>
        <v>9.479999999999976</v>
      </c>
      <c r="J112" s="26">
        <v>1</v>
      </c>
      <c r="K112" s="27">
        <f>-(J112*(C112-1))</f>
        <v>-0.79</v>
      </c>
      <c r="L112" s="24">
        <f>IF(F112&lt;&gt;"Win",K112,J112*0.95)</f>
        <v>-0.79</v>
      </c>
      <c r="M112" s="24">
        <f>M111+L112</f>
        <v>175.68999999999988</v>
      </c>
      <c r="O112" s="23">
        <v>1</v>
      </c>
      <c r="P112" s="24">
        <f>-(O112*(C112-1))</f>
        <v>-0.79</v>
      </c>
      <c r="Q112" s="24">
        <f>IF(F112&lt;&gt;"Win",P112,O112*0.95)</f>
        <v>-0.79</v>
      </c>
      <c r="R112" s="24">
        <f>R111+Q112</f>
        <v>152.3599999999998</v>
      </c>
      <c r="T112" s="2" t="s">
        <v>23</v>
      </c>
      <c r="U112" s="20">
        <f>R112+M112+H112</f>
        <v>337.52999999999963</v>
      </c>
      <c r="W112" s="2" t="s">
        <v>159</v>
      </c>
    </row>
    <row r="113" spans="1:23" ht="12.75">
      <c r="A113" s="1">
        <v>41629</v>
      </c>
      <c r="B113" s="21" t="s">
        <v>160</v>
      </c>
      <c r="C113" s="3">
        <v>1.83</v>
      </c>
      <c r="D113" s="23">
        <v>1</v>
      </c>
      <c r="E113" s="24">
        <f>-(D113*(C113-1))</f>
        <v>-0.8300000000000001</v>
      </c>
      <c r="F113" s="5" t="s">
        <v>22</v>
      </c>
      <c r="G113" s="25">
        <f>IF(F113&lt;&gt;"Win",E113,D113*0.95)</f>
        <v>-0.8300000000000001</v>
      </c>
      <c r="H113" s="25">
        <f>H112+G113</f>
        <v>8.649999999999975</v>
      </c>
      <c r="J113" s="26">
        <v>1</v>
      </c>
      <c r="K113" s="27">
        <f>-(J113*(C113-1))</f>
        <v>-0.8300000000000001</v>
      </c>
      <c r="L113" s="24">
        <f>IF(F113&lt;&gt;"Win",K113,J113*0.95)</f>
        <v>-0.8300000000000001</v>
      </c>
      <c r="M113" s="24">
        <f>M112+L113</f>
        <v>174.85999999999987</v>
      </c>
      <c r="O113" s="23">
        <v>1</v>
      </c>
      <c r="P113" s="24">
        <f>-(O113*(C113-1))</f>
        <v>-0.8300000000000001</v>
      </c>
      <c r="Q113" s="24">
        <f>IF(F113&lt;&gt;"Win",P113,O113*0.95)</f>
        <v>-0.8300000000000001</v>
      </c>
      <c r="R113" s="24">
        <f>R112+Q113</f>
        <v>151.52999999999977</v>
      </c>
      <c r="T113" s="2" t="s">
        <v>17</v>
      </c>
      <c r="U113" s="20">
        <f>R113+M113+H113</f>
        <v>335.0399999999996</v>
      </c>
      <c r="W113" s="2" t="s">
        <v>39</v>
      </c>
    </row>
    <row r="114" spans="2:23" ht="12.75">
      <c r="B114" s="21" t="s">
        <v>161</v>
      </c>
      <c r="C114" s="3">
        <v>1.75</v>
      </c>
      <c r="D114" s="23">
        <v>1</v>
      </c>
      <c r="E114" s="24">
        <f>-(D114*(C114-1))</f>
        <v>-0.75</v>
      </c>
      <c r="F114" s="5" t="s">
        <v>16</v>
      </c>
      <c r="G114" s="25">
        <f>IF(F114&lt;&gt;"Win",E114,D114*0.95)</f>
        <v>0.95</v>
      </c>
      <c r="H114" s="25">
        <f>H113+G114</f>
        <v>9.599999999999975</v>
      </c>
      <c r="J114" s="26">
        <v>2</v>
      </c>
      <c r="K114" s="27">
        <f>-(J114*(C114-1))</f>
        <v>-1.5</v>
      </c>
      <c r="L114" s="24">
        <f>IF(F114&lt;&gt;"Win",K114,J114*0.95)</f>
        <v>1.9</v>
      </c>
      <c r="M114" s="24">
        <f>M113+L114</f>
        <v>176.75999999999988</v>
      </c>
      <c r="O114" s="23">
        <v>2</v>
      </c>
      <c r="P114" s="24">
        <f>-(O114*(C114-1))</f>
        <v>-1.5</v>
      </c>
      <c r="Q114" s="24">
        <f>IF(F114&lt;&gt;"Win",P114,O114*0.95)</f>
        <v>1.9</v>
      </c>
      <c r="R114" s="24">
        <f>R113+Q114</f>
        <v>153.42999999999978</v>
      </c>
      <c r="T114" s="2" t="s">
        <v>17</v>
      </c>
      <c r="U114" s="20">
        <f>R114+M114+H114</f>
        <v>339.7899999999996</v>
      </c>
      <c r="W114" s="2" t="s">
        <v>28</v>
      </c>
    </row>
    <row r="115" spans="2:23" ht="12.75">
      <c r="B115" s="21" t="s">
        <v>162</v>
      </c>
      <c r="C115" s="3">
        <v>1.71</v>
      </c>
      <c r="D115" s="23">
        <v>1</v>
      </c>
      <c r="E115" s="24">
        <f>-(D115*(C115-1))</f>
        <v>-0.71</v>
      </c>
      <c r="F115" s="5" t="s">
        <v>16</v>
      </c>
      <c r="G115" s="25">
        <f>IF(F115&lt;&gt;"Win",E115,D115*0.95)</f>
        <v>0.95</v>
      </c>
      <c r="H115" s="25">
        <f>H114+G115</f>
        <v>10.549999999999974</v>
      </c>
      <c r="J115" s="26">
        <v>1</v>
      </c>
      <c r="K115" s="27">
        <f>-(J115*(C115-1))</f>
        <v>-0.71</v>
      </c>
      <c r="L115" s="24">
        <f>IF(F115&lt;&gt;"Win",K115,J115*0.95)</f>
        <v>0.95</v>
      </c>
      <c r="M115" s="24">
        <f>M114+L115</f>
        <v>177.70999999999987</v>
      </c>
      <c r="O115" s="23">
        <v>1</v>
      </c>
      <c r="P115" s="24">
        <f>-(O115*(C115-1))</f>
        <v>-0.71</v>
      </c>
      <c r="Q115" s="24">
        <f>IF(F115&lt;&gt;"Win",P115,O115*0.95)</f>
        <v>0.95</v>
      </c>
      <c r="R115" s="24">
        <f>R114+Q115</f>
        <v>154.37999999999977</v>
      </c>
      <c r="T115" s="2" t="s">
        <v>17</v>
      </c>
      <c r="U115" s="20">
        <f>R115+M115+H115</f>
        <v>342.6399999999996</v>
      </c>
      <c r="W115" s="2" t="s">
        <v>28</v>
      </c>
    </row>
    <row r="116" spans="1:23" ht="12.75">
      <c r="A116" s="1">
        <v>41630</v>
      </c>
      <c r="B116" s="21" t="s">
        <v>163</v>
      </c>
      <c r="C116" s="3">
        <v>1.73</v>
      </c>
      <c r="D116" s="23">
        <v>1</v>
      </c>
      <c r="E116" s="24">
        <f>-(D116*(C116-1))</f>
        <v>-0.73</v>
      </c>
      <c r="F116" s="5" t="s">
        <v>16</v>
      </c>
      <c r="G116" s="25">
        <f>IF(F116&lt;&gt;"Win",E116,D116*0.95)</f>
        <v>0.95</v>
      </c>
      <c r="H116" s="25">
        <f>H115+G116</f>
        <v>11.499999999999973</v>
      </c>
      <c r="J116" s="26">
        <v>1</v>
      </c>
      <c r="K116" s="27">
        <f>-(J116*(C116-1))</f>
        <v>-0.73</v>
      </c>
      <c r="L116" s="24">
        <f>IF(F116&lt;&gt;"Win",K116,J116*0.95)</f>
        <v>0.95</v>
      </c>
      <c r="M116" s="24">
        <f>M115+L116</f>
        <v>178.65999999999985</v>
      </c>
      <c r="O116" s="23">
        <v>1</v>
      </c>
      <c r="P116" s="24">
        <f>-(O116*(C116-1))</f>
        <v>-0.73</v>
      </c>
      <c r="Q116" s="24">
        <f>IF(F116&lt;&gt;"Win",P116,O116*0.95)</f>
        <v>0.95</v>
      </c>
      <c r="R116" s="24">
        <f>R115+Q116</f>
        <v>155.32999999999976</v>
      </c>
      <c r="T116" s="2" t="s">
        <v>23</v>
      </c>
      <c r="U116" s="20">
        <f>R116+M116+H116</f>
        <v>345.4899999999996</v>
      </c>
      <c r="W116" s="2" t="s">
        <v>24</v>
      </c>
    </row>
    <row r="117" spans="2:23" ht="12.75">
      <c r="B117" s="21" t="s">
        <v>164</v>
      </c>
      <c r="C117" s="3">
        <v>1.93</v>
      </c>
      <c r="D117" s="23">
        <v>1</v>
      </c>
      <c r="E117" s="24">
        <f>-(D117*(C117-1))</f>
        <v>-0.9299999999999999</v>
      </c>
      <c r="F117" s="5" t="s">
        <v>22</v>
      </c>
      <c r="G117" s="25">
        <f>IF(F117&lt;&gt;"Win",E117,D117*0.95)</f>
        <v>-0.9299999999999999</v>
      </c>
      <c r="H117" s="25">
        <f>H116+G117</f>
        <v>10.569999999999974</v>
      </c>
      <c r="J117" s="26">
        <v>1</v>
      </c>
      <c r="K117" s="27">
        <f>-(J117*(C117-1))</f>
        <v>-0.9299999999999999</v>
      </c>
      <c r="L117" s="24">
        <f>IF(F117&lt;&gt;"Win",K117,J117*0.95)</f>
        <v>-0.9299999999999999</v>
      </c>
      <c r="M117" s="24">
        <f>M116+L117</f>
        <v>177.72999999999985</v>
      </c>
      <c r="O117" s="23">
        <v>1</v>
      </c>
      <c r="P117" s="24">
        <f>-(O117*(C117-1))</f>
        <v>-0.9299999999999999</v>
      </c>
      <c r="Q117" s="24">
        <f>IF(F117&lt;&gt;"Win",P117,O117*0.95)</f>
        <v>-0.9299999999999999</v>
      </c>
      <c r="R117" s="24">
        <f>R116+Q117</f>
        <v>154.39999999999975</v>
      </c>
      <c r="T117" s="2" t="s">
        <v>17</v>
      </c>
      <c r="U117" s="20">
        <f>R117+M117+H117</f>
        <v>342.6999999999996</v>
      </c>
      <c r="W117" s="2" t="s">
        <v>28</v>
      </c>
    </row>
    <row r="118" spans="2:23" ht="12.75">
      <c r="B118" s="21" t="s">
        <v>165</v>
      </c>
      <c r="C118" s="3">
        <v>1.72</v>
      </c>
      <c r="D118" s="23">
        <v>1</v>
      </c>
      <c r="E118" s="24">
        <f>-(D118*(C118-1))</f>
        <v>-0.72</v>
      </c>
      <c r="F118" s="5" t="s">
        <v>22</v>
      </c>
      <c r="G118" s="25">
        <f>IF(F118&lt;&gt;"Win",E118,D118*0.95)</f>
        <v>-0.72</v>
      </c>
      <c r="H118" s="25">
        <f>H117+G118</f>
        <v>9.849999999999973</v>
      </c>
      <c r="J118" s="26">
        <v>1</v>
      </c>
      <c r="K118" s="27">
        <f>-(J118*(C118-1))</f>
        <v>-0.72</v>
      </c>
      <c r="L118" s="24">
        <f>IF(F118&lt;&gt;"Win",K118,J118*0.95)</f>
        <v>-0.72</v>
      </c>
      <c r="M118" s="24">
        <f>M117+L118</f>
        <v>177.00999999999985</v>
      </c>
      <c r="O118" s="23">
        <v>1</v>
      </c>
      <c r="P118" s="24">
        <f>-(O118*(C118-1))</f>
        <v>-0.72</v>
      </c>
      <c r="Q118" s="24">
        <f>IF(F118&lt;&gt;"Win",P118,O118*0.95)</f>
        <v>-0.72</v>
      </c>
      <c r="R118" s="24">
        <f>R117+Q118</f>
        <v>153.67999999999975</v>
      </c>
      <c r="T118" s="2" t="s">
        <v>23</v>
      </c>
      <c r="U118" s="20">
        <f>R118+M118+H118</f>
        <v>340.53999999999957</v>
      </c>
      <c r="W118" s="2" t="s">
        <v>166</v>
      </c>
    </row>
    <row r="119" spans="1:23" ht="12.75">
      <c r="A119" s="1">
        <v>41631</v>
      </c>
      <c r="B119" s="21" t="s">
        <v>167</v>
      </c>
      <c r="C119" s="3">
        <v>1.72</v>
      </c>
      <c r="D119" s="23">
        <v>1</v>
      </c>
      <c r="E119" s="24">
        <f>-(D119*(C119-1))</f>
        <v>-0.72</v>
      </c>
      <c r="F119" s="5" t="s">
        <v>16</v>
      </c>
      <c r="G119" s="25">
        <f>IF(F119&lt;&gt;"Win",E119,D119*0.95)</f>
        <v>0.95</v>
      </c>
      <c r="H119" s="25">
        <f>H118+G119</f>
        <v>10.799999999999972</v>
      </c>
      <c r="J119" s="26">
        <v>2</v>
      </c>
      <c r="K119" s="27">
        <f>-(J119*(C119-1))</f>
        <v>-1.44</v>
      </c>
      <c r="L119" s="24">
        <f>IF(F119&lt;&gt;"Win",K119,J119*0.95)</f>
        <v>1.9</v>
      </c>
      <c r="M119" s="24">
        <f>M118+L119</f>
        <v>178.90999999999985</v>
      </c>
      <c r="O119" s="23">
        <v>2</v>
      </c>
      <c r="P119" s="24">
        <f>-(O119*(C119-1))</f>
        <v>-1.44</v>
      </c>
      <c r="Q119" s="24">
        <f>IF(F119&lt;&gt;"Win",P119,O119*0.95)</f>
        <v>1.9</v>
      </c>
      <c r="R119" s="24">
        <f>R118+Q119</f>
        <v>155.57999999999976</v>
      </c>
      <c r="T119" s="2" t="s">
        <v>23</v>
      </c>
      <c r="U119" s="20">
        <f>R119+M119+H119</f>
        <v>345.28999999999957</v>
      </c>
      <c r="W119" s="2" t="s">
        <v>117</v>
      </c>
    </row>
    <row r="120" spans="1:23" ht="12.75">
      <c r="A120" s="1">
        <v>41634</v>
      </c>
      <c r="B120" s="21" t="s">
        <v>168</v>
      </c>
      <c r="C120" s="3">
        <v>1.69</v>
      </c>
      <c r="D120" s="23">
        <v>1</v>
      </c>
      <c r="E120" s="24">
        <f>-(D120*(C120-1))</f>
        <v>-0.69</v>
      </c>
      <c r="F120" s="5" t="s">
        <v>22</v>
      </c>
      <c r="G120" s="25">
        <f>IF(F120&lt;&gt;"Win",E120,D120*0.95)</f>
        <v>-0.69</v>
      </c>
      <c r="H120" s="25">
        <f>H119+G120</f>
        <v>10.109999999999973</v>
      </c>
      <c r="J120" s="26">
        <v>1</v>
      </c>
      <c r="K120" s="27">
        <f>-(J120*(C120-1))</f>
        <v>-0.69</v>
      </c>
      <c r="L120" s="24">
        <f>IF(F120&lt;&gt;"Win",K120,J120*0.95)</f>
        <v>-0.69</v>
      </c>
      <c r="M120" s="24">
        <f>M119+L120</f>
        <v>178.21999999999986</v>
      </c>
      <c r="O120" s="23">
        <v>1</v>
      </c>
      <c r="P120" s="24">
        <f>-(O120*(C120-1))</f>
        <v>-0.69</v>
      </c>
      <c r="Q120" s="24">
        <f>IF(F120&lt;&gt;"Win",P120,O120*0.95)</f>
        <v>-0.69</v>
      </c>
      <c r="R120" s="24">
        <f>R119+Q120</f>
        <v>154.88999999999976</v>
      </c>
      <c r="T120" s="2" t="s">
        <v>17</v>
      </c>
      <c r="U120" s="20">
        <f>R120+M120+H120</f>
        <v>343.2199999999996</v>
      </c>
      <c r="W120" s="2" t="s">
        <v>62</v>
      </c>
    </row>
    <row r="121" spans="2:23" ht="12.75">
      <c r="B121" s="21" t="s">
        <v>169</v>
      </c>
      <c r="C121" s="3">
        <v>1.86</v>
      </c>
      <c r="D121" s="23">
        <v>1</v>
      </c>
      <c r="E121" s="24">
        <f>-(D121*(C121-1))</f>
        <v>-0.8600000000000001</v>
      </c>
      <c r="F121" s="5" t="s">
        <v>22</v>
      </c>
      <c r="G121" s="25">
        <f>IF(F121&lt;&gt;"Win",E121,D121*0.95)</f>
        <v>-0.8600000000000001</v>
      </c>
      <c r="H121" s="25">
        <f>H120+G121</f>
        <v>9.249999999999973</v>
      </c>
      <c r="J121" s="26">
        <v>1</v>
      </c>
      <c r="K121" s="27">
        <f>-(J121*(C121-1))</f>
        <v>-0.8600000000000001</v>
      </c>
      <c r="L121" s="24">
        <f>IF(F121&lt;&gt;"Win",K121,J121*0.95)</f>
        <v>-0.8600000000000001</v>
      </c>
      <c r="M121" s="24">
        <f>M120+L121</f>
        <v>177.35999999999984</v>
      </c>
      <c r="O121" s="23">
        <v>1</v>
      </c>
      <c r="P121" s="24">
        <f>-(O121*(C121-1))</f>
        <v>-0.8600000000000001</v>
      </c>
      <c r="Q121" s="24">
        <f>IF(F121&lt;&gt;"Win",P121,O121*0.95)</f>
        <v>-0.8600000000000001</v>
      </c>
      <c r="R121" s="24">
        <f>R120+Q121</f>
        <v>154.02999999999975</v>
      </c>
      <c r="T121" s="2" t="s">
        <v>17</v>
      </c>
      <c r="U121" s="20">
        <f>R121+M121+H121</f>
        <v>340.6399999999996</v>
      </c>
      <c r="W121" s="2" t="s">
        <v>62</v>
      </c>
    </row>
    <row r="122" spans="1:23" ht="12.75">
      <c r="A122" s="1">
        <v>41635</v>
      </c>
      <c r="B122" s="50" t="s">
        <v>170</v>
      </c>
      <c r="C122" s="3">
        <v>1.8</v>
      </c>
      <c r="D122" s="23">
        <v>1</v>
      </c>
      <c r="E122" s="24">
        <f>-(D122*(C122-1))</f>
        <v>-0.8</v>
      </c>
      <c r="F122" s="5" t="s">
        <v>22</v>
      </c>
      <c r="G122" s="25">
        <f>IF(F122&lt;&gt;"Win",E122,D122*0.95)</f>
        <v>-0.8</v>
      </c>
      <c r="H122" s="25">
        <f>H121+G122</f>
        <v>8.449999999999973</v>
      </c>
      <c r="J122" s="26">
        <v>2</v>
      </c>
      <c r="K122" s="27">
        <f>-(J122*(C122-1))</f>
        <v>-1.6</v>
      </c>
      <c r="L122" s="24">
        <f>IF(F122&lt;&gt;"Win",K122,J122*0.95)</f>
        <v>-1.6</v>
      </c>
      <c r="M122" s="24">
        <f>M121+L122</f>
        <v>175.75999999999985</v>
      </c>
      <c r="O122" s="23">
        <v>2</v>
      </c>
      <c r="P122" s="24">
        <f>-(O122*(C122-1))</f>
        <v>-1.6</v>
      </c>
      <c r="Q122" s="24">
        <f>IF(F122&lt;&gt;"Win",P122,O122*0.95)</f>
        <v>-1.6</v>
      </c>
      <c r="R122" s="24">
        <f>R121+Q122</f>
        <v>152.42999999999975</v>
      </c>
      <c r="T122" s="2" t="s">
        <v>17</v>
      </c>
      <c r="U122" s="20">
        <f>R122+M122+H122</f>
        <v>336.6399999999996</v>
      </c>
      <c r="W122" s="2" t="s">
        <v>171</v>
      </c>
    </row>
    <row r="123" spans="2:23" ht="12.75">
      <c r="B123" s="21" t="s">
        <v>172</v>
      </c>
      <c r="C123" s="3">
        <v>1.78</v>
      </c>
      <c r="D123" s="23">
        <v>1</v>
      </c>
      <c r="E123" s="24">
        <f>-(D123*(C123-1))</f>
        <v>-0.78</v>
      </c>
      <c r="F123" s="5" t="s">
        <v>22</v>
      </c>
      <c r="G123" s="25">
        <f>IF(F123&lt;&gt;"Win",E123,D123*0.95)</f>
        <v>-0.78</v>
      </c>
      <c r="H123" s="25">
        <f>H122+G123</f>
        <v>7.669999999999972</v>
      </c>
      <c r="J123" s="26">
        <v>3</v>
      </c>
      <c r="K123" s="27">
        <f>-(J123*(C123-1))</f>
        <v>-2.34</v>
      </c>
      <c r="L123" s="24">
        <f>IF(F123&lt;&gt;"Win",K123,J123*0.95)</f>
        <v>-2.34</v>
      </c>
      <c r="M123" s="24">
        <f>M122+L123</f>
        <v>173.41999999999985</v>
      </c>
      <c r="O123" s="23">
        <v>3</v>
      </c>
      <c r="P123" s="24">
        <f>-(O123*(C123-1))</f>
        <v>-2.34</v>
      </c>
      <c r="Q123" s="24">
        <f>IF(F123&lt;&gt;"Win",P123,O123*0.95)</f>
        <v>-2.34</v>
      </c>
      <c r="R123" s="24">
        <f>R122+Q123</f>
        <v>150.08999999999975</v>
      </c>
      <c r="T123" s="2" t="s">
        <v>23</v>
      </c>
      <c r="U123" s="20">
        <f>R123+M123+H123</f>
        <v>331.17999999999955</v>
      </c>
      <c r="W123" s="2" t="s">
        <v>173</v>
      </c>
    </row>
    <row r="124" spans="2:23" ht="12.75">
      <c r="B124" s="21" t="s">
        <v>174</v>
      </c>
      <c r="C124" s="3">
        <v>1.77</v>
      </c>
      <c r="D124" s="23">
        <v>1</v>
      </c>
      <c r="E124" s="24">
        <f>-(D124*(C124-1))</f>
        <v>-0.77</v>
      </c>
      <c r="F124" s="5" t="s">
        <v>16</v>
      </c>
      <c r="G124" s="25">
        <f>IF(F124&lt;&gt;"Win",E124,D124*0.95)</f>
        <v>0.95</v>
      </c>
      <c r="H124" s="25">
        <f>H123+G124</f>
        <v>8.619999999999973</v>
      </c>
      <c r="J124" s="26">
        <v>5</v>
      </c>
      <c r="K124" s="27">
        <f>-(J124*(C124-1))</f>
        <v>-3.85</v>
      </c>
      <c r="L124" s="24">
        <f>IF(F124&lt;&gt;"Win",K124,J124*0.95)</f>
        <v>4.75</v>
      </c>
      <c r="M124" s="24">
        <f>M123+L124</f>
        <v>178.16999999999985</v>
      </c>
      <c r="O124" s="23">
        <v>5</v>
      </c>
      <c r="P124" s="24">
        <f>-(O124*(C124-1))</f>
        <v>-3.85</v>
      </c>
      <c r="Q124" s="24">
        <f>IF(F124&lt;&gt;"Win",P124,O124*0.95)</f>
        <v>4.75</v>
      </c>
      <c r="R124" s="24">
        <f>R123+Q124</f>
        <v>154.83999999999975</v>
      </c>
      <c r="T124" s="2" t="s">
        <v>17</v>
      </c>
      <c r="U124" s="20">
        <f>R124+M124+H124</f>
        <v>341.62999999999954</v>
      </c>
      <c r="W124" s="2" t="s">
        <v>148</v>
      </c>
    </row>
    <row r="125" spans="1:23" ht="12.75">
      <c r="A125" s="1">
        <v>41636</v>
      </c>
      <c r="B125" s="21" t="s">
        <v>175</v>
      </c>
      <c r="C125" s="3">
        <v>1.74</v>
      </c>
      <c r="D125" s="23">
        <v>1</v>
      </c>
      <c r="E125" s="24">
        <f>-(D125*(C125-1))</f>
        <v>-0.74</v>
      </c>
      <c r="F125" s="5" t="s">
        <v>22</v>
      </c>
      <c r="G125" s="25">
        <f>IF(F125&lt;&gt;"Win",E125,D125*0.95)</f>
        <v>-0.74</v>
      </c>
      <c r="H125" s="25">
        <f>H124+G125</f>
        <v>7.879999999999972</v>
      </c>
      <c r="J125" s="26">
        <v>1</v>
      </c>
      <c r="K125" s="27">
        <f>-(J125*(C125-1))</f>
        <v>-0.74</v>
      </c>
      <c r="L125" s="24">
        <f>IF(F125&lt;&gt;"Win",K125,J125*0.95)</f>
        <v>-0.74</v>
      </c>
      <c r="M125" s="24">
        <f>M124+L125</f>
        <v>177.42999999999984</v>
      </c>
      <c r="O125" s="23">
        <v>2</v>
      </c>
      <c r="P125" s="24">
        <f>-(O125*(C125-1))</f>
        <v>-1.48</v>
      </c>
      <c r="Q125" s="24">
        <f>IF(F125&lt;&gt;"Win",P125,O125*0.95)</f>
        <v>-1.48</v>
      </c>
      <c r="R125" s="24">
        <f>R124+Q125</f>
        <v>153.35999999999976</v>
      </c>
      <c r="T125" s="2" t="s">
        <v>23</v>
      </c>
      <c r="U125" s="20">
        <f>R125+M125+H125</f>
        <v>338.6699999999996</v>
      </c>
      <c r="W125" s="2" t="s">
        <v>35</v>
      </c>
    </row>
    <row r="126" spans="2:23" ht="12.75">
      <c r="B126" s="21" t="s">
        <v>176</v>
      </c>
      <c r="C126" s="3">
        <v>1.9</v>
      </c>
      <c r="D126" s="23">
        <v>1</v>
      </c>
      <c r="E126" s="24">
        <f>-(D126*(C126-1))</f>
        <v>-0.8999999999999999</v>
      </c>
      <c r="F126" s="5" t="s">
        <v>22</v>
      </c>
      <c r="G126" s="25">
        <f>IF(F126&lt;&gt;"Win",E126,D126*0.95)</f>
        <v>-0.8999999999999999</v>
      </c>
      <c r="H126" s="25">
        <f>H125+G126</f>
        <v>6.979999999999972</v>
      </c>
      <c r="J126" s="26">
        <v>1</v>
      </c>
      <c r="K126" s="27">
        <f>-(J126*(C126-1))</f>
        <v>-0.8999999999999999</v>
      </c>
      <c r="L126" s="24">
        <f>IF(F126&lt;&gt;"Win",K126,J126*0.95)</f>
        <v>-0.8999999999999999</v>
      </c>
      <c r="M126" s="24">
        <f>M125+L126</f>
        <v>176.52999999999983</v>
      </c>
      <c r="O126" s="23">
        <v>3</v>
      </c>
      <c r="P126" s="24">
        <f>-(O126*(C126-1))</f>
        <v>-2.6999999999999997</v>
      </c>
      <c r="Q126" s="24">
        <f>IF(F126&lt;&gt;"Win",P126,O126*0.95)</f>
        <v>-2.6999999999999997</v>
      </c>
      <c r="R126" s="24">
        <f>R125+Q126</f>
        <v>150.65999999999977</v>
      </c>
      <c r="T126" s="2" t="s">
        <v>23</v>
      </c>
      <c r="U126" s="20">
        <f>R126+M126+H126</f>
        <v>334.16999999999956</v>
      </c>
      <c r="W126" s="2" t="s">
        <v>148</v>
      </c>
    </row>
    <row r="127" spans="2:23" ht="12.75">
      <c r="B127" s="21" t="s">
        <v>177</v>
      </c>
      <c r="C127" s="3">
        <v>1.77</v>
      </c>
      <c r="D127" s="23">
        <v>1</v>
      </c>
      <c r="E127" s="24">
        <f>-(D127*(C127-1))</f>
        <v>-0.77</v>
      </c>
      <c r="F127" s="5" t="s">
        <v>22</v>
      </c>
      <c r="G127" s="25">
        <f>IF(F127&lt;&gt;"Win",E127,D127*0.95)</f>
        <v>-0.77</v>
      </c>
      <c r="H127" s="25">
        <f>H126+G127</f>
        <v>6.209999999999972</v>
      </c>
      <c r="J127" s="26">
        <v>2</v>
      </c>
      <c r="K127" s="27">
        <f>-(J127*(C127-1))</f>
        <v>-1.54</v>
      </c>
      <c r="L127" s="24">
        <f>IF(F127&lt;&gt;"Win",K127,J127*0.95)</f>
        <v>-1.54</v>
      </c>
      <c r="M127" s="24">
        <f>M126+L127</f>
        <v>174.98999999999984</v>
      </c>
      <c r="O127" s="23">
        <v>5</v>
      </c>
      <c r="P127" s="24">
        <f>-(O127*(C127-1))</f>
        <v>-3.85</v>
      </c>
      <c r="Q127" s="24">
        <f>IF(F127&lt;&gt;"Win",P127,O127*0.95)</f>
        <v>-3.85</v>
      </c>
      <c r="R127" s="24">
        <f>R126+Q127</f>
        <v>146.80999999999977</v>
      </c>
      <c r="T127" s="2" t="s">
        <v>23</v>
      </c>
      <c r="U127" s="20">
        <f>R127+M127+H127</f>
        <v>328.0099999999996</v>
      </c>
      <c r="W127" s="2" t="s">
        <v>35</v>
      </c>
    </row>
    <row r="128" spans="1:23" ht="12.75">
      <c r="A128" s="1">
        <v>41638</v>
      </c>
      <c r="B128" s="21" t="s">
        <v>178</v>
      </c>
      <c r="C128" s="3">
        <v>1.81</v>
      </c>
      <c r="D128" s="23">
        <v>1</v>
      </c>
      <c r="E128" s="24">
        <f>-(D128*(C128-1))</f>
        <v>-0.81</v>
      </c>
      <c r="F128" s="5" t="s">
        <v>22</v>
      </c>
      <c r="G128" s="25">
        <f>IF(F128&lt;&gt;"Win",E128,D128*0.95)</f>
        <v>-0.81</v>
      </c>
      <c r="H128" s="25">
        <f>H127+G128</f>
        <v>5.399999999999972</v>
      </c>
      <c r="J128" s="26">
        <v>3</v>
      </c>
      <c r="K128" s="27">
        <f>-(J128*(C128-1))</f>
        <v>-2.43</v>
      </c>
      <c r="L128" s="24">
        <f>IF(F128&lt;&gt;"Win",K128,J128*0.95)</f>
        <v>-2.43</v>
      </c>
      <c r="M128" s="24">
        <f>M127+L128</f>
        <v>172.55999999999983</v>
      </c>
      <c r="O128" s="23">
        <v>8</v>
      </c>
      <c r="P128" s="24">
        <f>-(O128*(C128-1))</f>
        <v>-6.48</v>
      </c>
      <c r="Q128" s="24">
        <f>IF(F128&lt;&gt;"Win",P128,O128*0.95)</f>
        <v>-6.48</v>
      </c>
      <c r="R128" s="24">
        <f>R127+Q128</f>
        <v>140.32999999999979</v>
      </c>
      <c r="T128" s="2" t="s">
        <v>17</v>
      </c>
      <c r="U128" s="20">
        <f>R128+M128+H128</f>
        <v>318.2899999999996</v>
      </c>
      <c r="W128" s="2" t="s">
        <v>171</v>
      </c>
    </row>
    <row r="129" spans="1:23" ht="12.75">
      <c r="A129" s="1">
        <v>41641</v>
      </c>
      <c r="B129" s="21" t="s">
        <v>179</v>
      </c>
      <c r="C129" s="3">
        <v>1.68</v>
      </c>
      <c r="D129" s="23">
        <v>1</v>
      </c>
      <c r="E129" s="24">
        <f>-(D129*(C129-1))</f>
        <v>-0.6799999999999999</v>
      </c>
      <c r="F129" s="5" t="s">
        <v>16</v>
      </c>
      <c r="G129" s="25">
        <f>IF(F129&lt;&gt;"Win",E129,D129*0.95)</f>
        <v>0.95</v>
      </c>
      <c r="H129" s="25">
        <f>H128+G129</f>
        <v>6.349999999999972</v>
      </c>
      <c r="J129" s="26">
        <v>5</v>
      </c>
      <c r="K129" s="27">
        <f>-(J129*(C129-1))</f>
        <v>-3.3999999999999995</v>
      </c>
      <c r="L129" s="24">
        <f>IF(F129&lt;&gt;"Win",K129,J129*0.95)</f>
        <v>4.75</v>
      </c>
      <c r="M129" s="24">
        <f>M128+L129</f>
        <v>177.30999999999983</v>
      </c>
      <c r="O129" s="23">
        <v>13</v>
      </c>
      <c r="P129" s="24">
        <f>-(O129*(C129-1))</f>
        <v>-8.84</v>
      </c>
      <c r="Q129" s="24">
        <f>IF(F129&lt;&gt;"Win",P129,O129*0.95)</f>
        <v>12.35</v>
      </c>
      <c r="R129" s="24">
        <f>R128+Q129</f>
        <v>152.67999999999978</v>
      </c>
      <c r="T129" s="2" t="s">
        <v>17</v>
      </c>
      <c r="U129" s="20">
        <f>R129+M129+H129</f>
        <v>336.3399999999996</v>
      </c>
      <c r="W129" s="2" t="s">
        <v>173</v>
      </c>
    </row>
    <row r="130" spans="2:23" ht="12.75">
      <c r="B130" s="21" t="s">
        <v>180</v>
      </c>
      <c r="C130" s="3">
        <v>1.91</v>
      </c>
      <c r="D130" s="23">
        <v>1</v>
      </c>
      <c r="E130" s="24">
        <f>-(D130*(C130-1))</f>
        <v>-0.9099999999999999</v>
      </c>
      <c r="F130" s="5" t="s">
        <v>22</v>
      </c>
      <c r="G130" s="25">
        <f>IF(F130&lt;&gt;"Win",E130,D130*0.95)</f>
        <v>-0.9099999999999999</v>
      </c>
      <c r="H130" s="25">
        <f>H129+G130</f>
        <v>5.439999999999972</v>
      </c>
      <c r="J130" s="26">
        <v>1</v>
      </c>
      <c r="K130" s="27">
        <f>-(J130*(C130-1))</f>
        <v>-0.9099999999999999</v>
      </c>
      <c r="L130" s="24">
        <f>IF(F130&lt;&gt;"Win",K130,J130*0.95)</f>
        <v>-0.9099999999999999</v>
      </c>
      <c r="M130" s="24">
        <f>M129+L130</f>
        <v>176.39999999999984</v>
      </c>
      <c r="O130" s="23">
        <v>5</v>
      </c>
      <c r="P130" s="24">
        <f>-(O130*(C130-1))</f>
        <v>-4.55</v>
      </c>
      <c r="Q130" s="24">
        <f>IF(F130&lt;&gt;"Win",P130,O130*0.95)</f>
        <v>-4.55</v>
      </c>
      <c r="R130" s="24">
        <f>R129+Q130</f>
        <v>148.12999999999977</v>
      </c>
      <c r="T130" s="2" t="s">
        <v>17</v>
      </c>
      <c r="U130" s="20">
        <f>R130+M130+H130</f>
        <v>329.96999999999963</v>
      </c>
      <c r="W130" s="2" t="s">
        <v>181</v>
      </c>
    </row>
    <row r="131" spans="2:23" ht="12.75">
      <c r="B131" s="21" t="s">
        <v>182</v>
      </c>
      <c r="C131" s="3">
        <v>1.78</v>
      </c>
      <c r="D131" s="23">
        <v>1</v>
      </c>
      <c r="E131" s="24">
        <f>-(D131*(C131-1))</f>
        <v>-0.78</v>
      </c>
      <c r="F131" s="5" t="s">
        <v>16</v>
      </c>
      <c r="G131" s="25">
        <f>IF(F131&lt;&gt;"Win",E131,D131*0.95)</f>
        <v>0.95</v>
      </c>
      <c r="H131" s="25">
        <f>H130+G131</f>
        <v>6.389999999999972</v>
      </c>
      <c r="J131" s="26">
        <v>1</v>
      </c>
      <c r="K131" s="27">
        <f>-(J131*(C131-1))</f>
        <v>-0.78</v>
      </c>
      <c r="L131" s="24">
        <f>IF(F131&lt;&gt;"Win",K131,J131*0.95)</f>
        <v>0.95</v>
      </c>
      <c r="M131" s="24">
        <f>M130+L131</f>
        <v>177.34999999999982</v>
      </c>
      <c r="O131" s="23">
        <v>8</v>
      </c>
      <c r="P131" s="24">
        <f>-(O131*(C131-1))</f>
        <v>-6.24</v>
      </c>
      <c r="Q131" s="24">
        <f>IF(F131&lt;&gt;"Win",P131,O131*0.95)</f>
        <v>7.6</v>
      </c>
      <c r="R131" s="24">
        <f>R130+Q131</f>
        <v>155.72999999999976</v>
      </c>
      <c r="T131" s="2" t="s">
        <v>23</v>
      </c>
      <c r="U131" s="20">
        <f>R131+M131+H131</f>
        <v>339.4699999999996</v>
      </c>
      <c r="W131" s="2" t="s">
        <v>181</v>
      </c>
    </row>
    <row r="132" spans="1:23" ht="12.75">
      <c r="A132" s="1">
        <v>41642</v>
      </c>
      <c r="B132" s="21" t="s">
        <v>183</v>
      </c>
      <c r="C132" s="3">
        <v>1.93</v>
      </c>
      <c r="D132" s="23">
        <v>1</v>
      </c>
      <c r="E132" s="24">
        <f>-(D132*(C132-1))</f>
        <v>-0.9299999999999999</v>
      </c>
      <c r="F132" s="5" t="s">
        <v>22</v>
      </c>
      <c r="G132" s="25">
        <f>IF(F132&lt;&gt;"Win",E132,D132*0.95)</f>
        <v>-0.9299999999999999</v>
      </c>
      <c r="H132" s="25">
        <f>H131+G132</f>
        <v>5.459999999999972</v>
      </c>
      <c r="J132" s="26">
        <v>1</v>
      </c>
      <c r="K132" s="27">
        <f>-(J132*(C132-1))</f>
        <v>-0.9299999999999999</v>
      </c>
      <c r="L132" s="24">
        <f>IF(F132&lt;&gt;"Win",K132,J132*0.95)</f>
        <v>-0.9299999999999999</v>
      </c>
      <c r="M132" s="24">
        <f>M131+L132</f>
        <v>176.41999999999982</v>
      </c>
      <c r="O132" s="23">
        <v>3</v>
      </c>
      <c r="P132" s="24">
        <f>-(O132*(C132-1))</f>
        <v>-2.79</v>
      </c>
      <c r="Q132" s="24">
        <f>IF(F132&lt;&gt;"Win",P132,O132*0.95)</f>
        <v>-2.79</v>
      </c>
      <c r="R132" s="24">
        <f>R131+Q132</f>
        <v>152.93999999999977</v>
      </c>
      <c r="T132" s="2" t="s">
        <v>23</v>
      </c>
      <c r="U132" s="20">
        <f>R132+M132+H132</f>
        <v>334.81999999999954</v>
      </c>
      <c r="W132" s="2" t="s">
        <v>171</v>
      </c>
    </row>
    <row r="133" spans="2:23" ht="12.75">
      <c r="B133" s="21" t="s">
        <v>184</v>
      </c>
      <c r="C133" s="3">
        <v>1.73</v>
      </c>
      <c r="D133" s="23">
        <v>1</v>
      </c>
      <c r="E133" s="24">
        <f>-(D133*(C133-1))</f>
        <v>-0.73</v>
      </c>
      <c r="F133" s="5" t="s">
        <v>16</v>
      </c>
      <c r="G133" s="25">
        <f>IF(F133&lt;&gt;"Win",E133,D133*0.95)</f>
        <v>0.95</v>
      </c>
      <c r="H133" s="25">
        <f>H132+G133</f>
        <v>6.409999999999973</v>
      </c>
      <c r="J133" s="26">
        <v>1</v>
      </c>
      <c r="K133" s="27">
        <f>-(J133*(C133-1))</f>
        <v>-0.73</v>
      </c>
      <c r="L133" s="24">
        <f>IF(F133&lt;&gt;"Win",K133,J133*0.95)</f>
        <v>0.95</v>
      </c>
      <c r="M133" s="24">
        <f>M132+L133</f>
        <v>177.3699999999998</v>
      </c>
      <c r="O133" s="23">
        <v>5</v>
      </c>
      <c r="P133" s="24">
        <f>-(O133*(C133-1))</f>
        <v>-3.65</v>
      </c>
      <c r="Q133" s="24">
        <f>IF(F133&lt;&gt;"Win",P133,O133*0.95)</f>
        <v>4.75</v>
      </c>
      <c r="R133" s="24">
        <f>R132+Q133</f>
        <v>157.68999999999977</v>
      </c>
      <c r="T133" s="2" t="s">
        <v>17</v>
      </c>
      <c r="U133" s="20">
        <f>R133+M133+H133</f>
        <v>341.4699999999996</v>
      </c>
      <c r="W133" s="2" t="s">
        <v>62</v>
      </c>
    </row>
    <row r="134" spans="1:23" ht="12.75">
      <c r="A134" s="1">
        <v>41643</v>
      </c>
      <c r="B134" s="21" t="s">
        <v>185</v>
      </c>
      <c r="C134" s="3">
        <v>1.84</v>
      </c>
      <c r="D134" s="23">
        <v>1</v>
      </c>
      <c r="E134" s="24">
        <f>-(D134*(C134-1))</f>
        <v>-0.8400000000000001</v>
      </c>
      <c r="F134" s="5" t="s">
        <v>16</v>
      </c>
      <c r="G134" s="25">
        <f>IF(F134&lt;&gt;"Win",E134,D134*0.95)</f>
        <v>0.95</v>
      </c>
      <c r="H134" s="25">
        <f>H133+G134</f>
        <v>7.359999999999973</v>
      </c>
      <c r="J134" s="26">
        <v>1</v>
      </c>
      <c r="K134" s="27">
        <f>-(J134*(C134-1))</f>
        <v>-0.8400000000000001</v>
      </c>
      <c r="L134" s="24">
        <f>IF(F134&lt;&gt;"Win",K134,J134*0.95)</f>
        <v>0.95</v>
      </c>
      <c r="M134" s="24">
        <f>M133+L134</f>
        <v>178.3199999999998</v>
      </c>
      <c r="O134" s="23">
        <v>2</v>
      </c>
      <c r="P134" s="24">
        <f>-(O134*(C134-1))</f>
        <v>-1.6800000000000002</v>
      </c>
      <c r="Q134" s="24">
        <f>IF(F134&lt;&gt;"Win",P134,O134*0.95)</f>
        <v>1.9</v>
      </c>
      <c r="R134" s="24">
        <f>R133+Q134</f>
        <v>159.58999999999978</v>
      </c>
      <c r="T134" s="2" t="s">
        <v>17</v>
      </c>
      <c r="U134" s="20">
        <f>R134+M134+H134</f>
        <v>345.2699999999995</v>
      </c>
      <c r="W134" s="2" t="s">
        <v>62</v>
      </c>
    </row>
    <row r="135" spans="2:23" ht="12.75">
      <c r="B135" s="21" t="s">
        <v>186</v>
      </c>
      <c r="C135" s="3">
        <v>1.9</v>
      </c>
      <c r="D135" s="23">
        <v>1</v>
      </c>
      <c r="E135" s="24">
        <f>-(D135*(C135-1))</f>
        <v>-0.8999999999999999</v>
      </c>
      <c r="F135" s="5" t="s">
        <v>22</v>
      </c>
      <c r="G135" s="25">
        <f>IF(F135&lt;&gt;"Win",E135,D135*0.95)</f>
        <v>-0.8999999999999999</v>
      </c>
      <c r="H135" s="25">
        <f>H134+G135</f>
        <v>6.459999999999972</v>
      </c>
      <c r="J135" s="26">
        <v>1</v>
      </c>
      <c r="K135" s="27">
        <f>-(J135*(C135-1))</f>
        <v>-0.8999999999999999</v>
      </c>
      <c r="L135" s="24">
        <f>IF(F135&lt;&gt;"Win",K135,J135*0.95)</f>
        <v>-0.8999999999999999</v>
      </c>
      <c r="M135" s="24">
        <f>M134+L135</f>
        <v>177.4199999999998</v>
      </c>
      <c r="O135" s="23">
        <v>1</v>
      </c>
      <c r="P135" s="24">
        <f>-(O135*(C135-1))</f>
        <v>-0.8999999999999999</v>
      </c>
      <c r="Q135" s="24">
        <f>IF(F135&lt;&gt;"Win",P135,O135*0.95)</f>
        <v>-0.8999999999999999</v>
      </c>
      <c r="R135" s="24">
        <f>R134+Q135</f>
        <v>158.68999999999977</v>
      </c>
      <c r="T135" s="2" t="s">
        <v>17</v>
      </c>
      <c r="U135" s="20">
        <f>R135+M135+H135</f>
        <v>342.56999999999954</v>
      </c>
      <c r="W135" s="2" t="s">
        <v>62</v>
      </c>
    </row>
    <row r="136" spans="2:23" ht="12.75">
      <c r="B136" s="21" t="s">
        <v>187</v>
      </c>
      <c r="C136" s="3">
        <v>1.76</v>
      </c>
      <c r="D136" s="23">
        <v>1</v>
      </c>
      <c r="E136" s="24">
        <f>-(D136*(C136-1))</f>
        <v>-0.76</v>
      </c>
      <c r="F136" s="5" t="s">
        <v>16</v>
      </c>
      <c r="G136" s="25">
        <f>IF(F136&lt;&gt;"Win",E136,D136*0.95)</f>
        <v>0.95</v>
      </c>
      <c r="H136" s="25">
        <f>H135+G136</f>
        <v>7.409999999999973</v>
      </c>
      <c r="J136" s="26">
        <v>1</v>
      </c>
      <c r="K136" s="27">
        <f>-(J136*(C136-1))</f>
        <v>-0.76</v>
      </c>
      <c r="L136" s="24">
        <f>IF(F136&lt;&gt;"Win",K136,J136*0.95)</f>
        <v>0.95</v>
      </c>
      <c r="M136" s="24">
        <f>M135+L136</f>
        <v>178.36999999999978</v>
      </c>
      <c r="O136" s="23">
        <v>1</v>
      </c>
      <c r="P136" s="24">
        <f>-(O136*(C136-1))</f>
        <v>-0.76</v>
      </c>
      <c r="Q136" s="24">
        <f>IF(F136&lt;&gt;"Win",P136,O136*0.95)</f>
        <v>0.95</v>
      </c>
      <c r="R136" s="24">
        <f>R135+Q136</f>
        <v>159.63999999999976</v>
      </c>
      <c r="T136" s="2" t="s">
        <v>23</v>
      </c>
      <c r="U136" s="20">
        <f>R136+M136+H136</f>
        <v>345.4199999999995</v>
      </c>
      <c r="W136" s="2" t="s">
        <v>110</v>
      </c>
    </row>
    <row r="137" spans="1:23" ht="12.75">
      <c r="A137" s="1">
        <v>41644</v>
      </c>
      <c r="B137" s="21" t="s">
        <v>188</v>
      </c>
      <c r="C137" s="3">
        <v>1.92</v>
      </c>
      <c r="D137" s="23">
        <v>1</v>
      </c>
      <c r="E137" s="24">
        <f>-(D137*(C137-1))</f>
        <v>-0.9199999999999999</v>
      </c>
      <c r="F137" s="5" t="s">
        <v>22</v>
      </c>
      <c r="G137" s="25">
        <f>IF(F137&lt;&gt;"Win",E137,D137*0.95)</f>
        <v>-0.9199999999999999</v>
      </c>
      <c r="H137" s="25">
        <f>H136+G137</f>
        <v>6.489999999999973</v>
      </c>
      <c r="J137" s="26">
        <v>1</v>
      </c>
      <c r="K137" s="27">
        <f>-(J137*(C137-1))</f>
        <v>-0.9199999999999999</v>
      </c>
      <c r="L137" s="24">
        <f>IF(F137&lt;&gt;"Win",K137,J137*0.95)</f>
        <v>-0.9199999999999999</v>
      </c>
      <c r="M137" s="24">
        <f>M136+L137</f>
        <v>177.4499999999998</v>
      </c>
      <c r="O137" s="23">
        <v>1</v>
      </c>
      <c r="P137" s="24">
        <f>-(O137*(C137-1))</f>
        <v>-0.9199999999999999</v>
      </c>
      <c r="Q137" s="24">
        <f>IF(F137&lt;&gt;"Win",P137,O137*0.95)</f>
        <v>-0.9199999999999999</v>
      </c>
      <c r="R137" s="24">
        <f>R136+Q137</f>
        <v>158.71999999999977</v>
      </c>
      <c r="T137" s="2" t="s">
        <v>17</v>
      </c>
      <c r="U137" s="20">
        <f>R137+M137+H137</f>
        <v>342.6599999999995</v>
      </c>
      <c r="W137" s="2" t="s">
        <v>166</v>
      </c>
    </row>
    <row r="138" spans="1:23" ht="12.75">
      <c r="A138" s="1">
        <v>41645</v>
      </c>
      <c r="B138" s="21" t="s">
        <v>189</v>
      </c>
      <c r="C138" s="3">
        <v>1.9</v>
      </c>
      <c r="D138" s="23">
        <v>1</v>
      </c>
      <c r="E138" s="24">
        <f>-(D138*(C138-1))</f>
        <v>-0.8999999999999999</v>
      </c>
      <c r="F138" s="5" t="s">
        <v>16</v>
      </c>
      <c r="G138" s="25">
        <f>IF(F138&lt;&gt;"Win",E138,D138*0.95)</f>
        <v>0.95</v>
      </c>
      <c r="H138" s="25">
        <f>H137+G138</f>
        <v>7.439999999999973</v>
      </c>
      <c r="J138" s="26">
        <v>1</v>
      </c>
      <c r="K138" s="27">
        <f>-(J138*(C138-1))</f>
        <v>-0.8999999999999999</v>
      </c>
      <c r="L138" s="24">
        <f>IF(F138&lt;&gt;"Win",K138,J138*0.95)</f>
        <v>0.95</v>
      </c>
      <c r="M138" s="24">
        <f>M137+L138</f>
        <v>178.39999999999978</v>
      </c>
      <c r="O138" s="23">
        <v>1</v>
      </c>
      <c r="P138" s="24">
        <f>-(O138*(C138-1))</f>
        <v>-0.8999999999999999</v>
      </c>
      <c r="Q138" s="24">
        <f>IF(F138&lt;&gt;"Win",P138,O138*0.95)</f>
        <v>0.95</v>
      </c>
      <c r="R138" s="24">
        <f>R137+Q138</f>
        <v>159.66999999999976</v>
      </c>
      <c r="T138" s="2" t="s">
        <v>23</v>
      </c>
      <c r="U138" s="20">
        <f>R138+M138+H138</f>
        <v>345.50999999999954</v>
      </c>
      <c r="W138" s="2" t="s">
        <v>26</v>
      </c>
    </row>
    <row r="139" spans="2:23" ht="12.75">
      <c r="B139" s="51" t="s">
        <v>190</v>
      </c>
      <c r="C139" s="3">
        <v>1.66</v>
      </c>
      <c r="D139" s="23">
        <v>1</v>
      </c>
      <c r="E139" s="24">
        <f>-(D139*(C139-1))</f>
        <v>-0.6599999999999999</v>
      </c>
      <c r="F139" s="5" t="s">
        <v>22</v>
      </c>
      <c r="G139" s="25">
        <f>IF(F139&lt;&gt;"Win",E139,D139*0.95)</f>
        <v>-0.6599999999999999</v>
      </c>
      <c r="H139" s="25">
        <f>H138+G139</f>
        <v>6.779999999999973</v>
      </c>
      <c r="J139" s="26">
        <v>1</v>
      </c>
      <c r="K139" s="27">
        <f>-(J139*(C139-1))</f>
        <v>-0.6599999999999999</v>
      </c>
      <c r="L139" s="24">
        <f>IF(F139&lt;&gt;"Win",K139,J139*0.95)</f>
        <v>-0.6599999999999999</v>
      </c>
      <c r="M139" s="24">
        <f>M138+L139</f>
        <v>177.73999999999978</v>
      </c>
      <c r="O139" s="23">
        <v>1</v>
      </c>
      <c r="P139" s="24">
        <f>-(O139*(C139-1))</f>
        <v>-0.6599999999999999</v>
      </c>
      <c r="Q139" s="24">
        <f>IF(F139&lt;&gt;"Win",P139,O139*0.95)</f>
        <v>-0.6599999999999999</v>
      </c>
      <c r="R139" s="24">
        <f>R138+Q139</f>
        <v>159.00999999999976</v>
      </c>
      <c r="T139" s="2" t="s">
        <v>23</v>
      </c>
      <c r="U139" s="20">
        <f>R139+M139+H139</f>
        <v>343.5299999999995</v>
      </c>
      <c r="W139" s="2" t="s">
        <v>117</v>
      </c>
    </row>
    <row r="140" spans="2:23" ht="12.75">
      <c r="B140" s="21" t="s">
        <v>191</v>
      </c>
      <c r="C140" s="3">
        <v>1.88</v>
      </c>
      <c r="D140" s="23">
        <v>1</v>
      </c>
      <c r="E140" s="24">
        <f>-(D140*(C140-1))</f>
        <v>-0.8799999999999999</v>
      </c>
      <c r="F140" s="5" t="s">
        <v>22</v>
      </c>
      <c r="G140" s="25">
        <f>IF(F140&lt;&gt;"Win",E140,D140*0.95)</f>
        <v>-0.8799999999999999</v>
      </c>
      <c r="H140" s="25">
        <f>H139+G140</f>
        <v>5.899999999999973</v>
      </c>
      <c r="J140" s="26">
        <v>1</v>
      </c>
      <c r="K140" s="27">
        <f>-(J140*(C140-1))</f>
        <v>-0.8799999999999999</v>
      </c>
      <c r="L140" s="24">
        <f>IF(F140&lt;&gt;"Win",K140,J140*0.95)</f>
        <v>-0.8799999999999999</v>
      </c>
      <c r="M140" s="24">
        <f>M139+L140</f>
        <v>176.8599999999998</v>
      </c>
      <c r="O140" s="23">
        <v>1</v>
      </c>
      <c r="P140" s="24">
        <f>-(O140*(C140-1))</f>
        <v>-0.8799999999999999</v>
      </c>
      <c r="Q140" s="24">
        <f>IF(F140&lt;&gt;"Win",P140,O140*0.95)</f>
        <v>-0.8799999999999999</v>
      </c>
      <c r="R140" s="24">
        <f>R139+Q140</f>
        <v>158.12999999999977</v>
      </c>
      <c r="T140" s="2" t="s">
        <v>17</v>
      </c>
      <c r="U140" s="20">
        <f>R140+M140+H140</f>
        <v>340.88999999999953</v>
      </c>
      <c r="W140" s="2" t="s">
        <v>24</v>
      </c>
    </row>
    <row r="141" spans="1:23" ht="12.75">
      <c r="A141" s="1">
        <v>41646</v>
      </c>
      <c r="B141" s="21" t="s">
        <v>192</v>
      </c>
      <c r="C141" s="3">
        <v>1.82</v>
      </c>
      <c r="D141" s="23">
        <v>1</v>
      </c>
      <c r="E141" s="24">
        <f>-(D141*(C141-1))</f>
        <v>-0.8200000000000001</v>
      </c>
      <c r="F141" s="5" t="s">
        <v>22</v>
      </c>
      <c r="G141" s="25">
        <f>IF(F141&lt;&gt;"Win",E141,D141*0.95)</f>
        <v>-0.8200000000000001</v>
      </c>
      <c r="H141" s="25">
        <f>H140+G141</f>
        <v>5.0799999999999725</v>
      </c>
      <c r="J141" s="26">
        <v>2</v>
      </c>
      <c r="K141" s="27">
        <f>-(J141*(C141-1))</f>
        <v>-1.6400000000000001</v>
      </c>
      <c r="L141" s="24">
        <f>IF(F141&lt;&gt;"Win",K141,J141*0.95)</f>
        <v>-1.6400000000000001</v>
      </c>
      <c r="M141" s="24">
        <f>M140+L141</f>
        <v>175.2199999999998</v>
      </c>
      <c r="O141" s="23">
        <v>2</v>
      </c>
      <c r="P141" s="24">
        <f>-(O141*(C141-1))</f>
        <v>-1.6400000000000001</v>
      </c>
      <c r="Q141" s="24">
        <f>IF(F141&lt;&gt;"Win",P141,O141*0.95)</f>
        <v>-1.6400000000000001</v>
      </c>
      <c r="R141" s="24">
        <f>R140+Q141</f>
        <v>156.48999999999978</v>
      </c>
      <c r="T141" s="2" t="s">
        <v>23</v>
      </c>
      <c r="U141" s="20">
        <f>R141+M141+H141</f>
        <v>336.78999999999957</v>
      </c>
      <c r="W141" s="2" t="s">
        <v>62</v>
      </c>
    </row>
    <row r="142" spans="1:23" ht="12.75">
      <c r="A142" s="1">
        <v>41647</v>
      </c>
      <c r="B142" s="21" t="s">
        <v>193</v>
      </c>
      <c r="C142" s="3">
        <v>1.64</v>
      </c>
      <c r="D142" s="23">
        <v>1</v>
      </c>
      <c r="E142" s="24">
        <f>-(D142*(C142-1))</f>
        <v>-0.6399999999999999</v>
      </c>
      <c r="F142" s="5" t="s">
        <v>22</v>
      </c>
      <c r="G142" s="25">
        <f>IF(F142&lt;&gt;"Win",E142,D142*0.95)</f>
        <v>-0.6399999999999999</v>
      </c>
      <c r="H142" s="25">
        <f>H141+G142</f>
        <v>4.439999999999973</v>
      </c>
      <c r="J142" s="26">
        <v>3</v>
      </c>
      <c r="K142" s="27">
        <f>-(J142*(C142-1))</f>
        <v>-1.9199999999999997</v>
      </c>
      <c r="L142" s="24">
        <f>IF(F142&lt;&gt;"Win",K142,J142*0.95)</f>
        <v>-1.9199999999999997</v>
      </c>
      <c r="M142" s="24">
        <f>M141+L142</f>
        <v>173.2999999999998</v>
      </c>
      <c r="O142" s="23">
        <v>3</v>
      </c>
      <c r="P142" s="24">
        <f>-(O142*(C142-1))</f>
        <v>-1.9199999999999997</v>
      </c>
      <c r="Q142" s="24">
        <f>IF(F142&lt;&gt;"Win",P142,O142*0.95)</f>
        <v>-1.9199999999999997</v>
      </c>
      <c r="R142" s="24">
        <f>R141+Q142</f>
        <v>154.5699999999998</v>
      </c>
      <c r="T142" s="2" t="s">
        <v>17</v>
      </c>
      <c r="U142" s="20">
        <f>R142+M142+H142</f>
        <v>332.3099999999996</v>
      </c>
      <c r="W142" s="2" t="s">
        <v>194</v>
      </c>
    </row>
    <row r="143" spans="2:23" ht="12.75">
      <c r="B143" s="21" t="s">
        <v>195</v>
      </c>
      <c r="C143" s="3">
        <v>1.62</v>
      </c>
      <c r="D143" s="23">
        <v>1</v>
      </c>
      <c r="E143" s="24">
        <f>-(D143*(C143-1))</f>
        <v>-0.6200000000000001</v>
      </c>
      <c r="F143" s="5" t="s">
        <v>22</v>
      </c>
      <c r="G143" s="25">
        <f>IF(F143&lt;&gt;"Win",E143,D143*0.95)</f>
        <v>-0.6200000000000001</v>
      </c>
      <c r="H143" s="25">
        <f>H142+G143</f>
        <v>3.8199999999999728</v>
      </c>
      <c r="J143" s="26">
        <v>5</v>
      </c>
      <c r="K143" s="27">
        <f>-(J143*(C143-1))</f>
        <v>-3.1000000000000005</v>
      </c>
      <c r="L143" s="24">
        <f>IF(F143&lt;&gt;"Win",K143,J143*0.95)</f>
        <v>-3.1000000000000005</v>
      </c>
      <c r="M143" s="24">
        <f>M142+L143</f>
        <v>170.19999999999982</v>
      </c>
      <c r="O143" s="23">
        <v>5</v>
      </c>
      <c r="P143" s="24">
        <f>-(O143*(C143-1))</f>
        <v>-3.1000000000000005</v>
      </c>
      <c r="Q143" s="24">
        <f>IF(F143&lt;&gt;"Win",P143,O143*0.95)</f>
        <v>-3.1000000000000005</v>
      </c>
      <c r="R143" s="24">
        <f>R142+Q143</f>
        <v>151.4699999999998</v>
      </c>
      <c r="T143" s="2" t="s">
        <v>23</v>
      </c>
      <c r="U143" s="20">
        <f>R143+M143+H143</f>
        <v>325.4899999999996</v>
      </c>
      <c r="W143" s="2" t="s">
        <v>166</v>
      </c>
    </row>
    <row r="144" spans="1:23" ht="12.75">
      <c r="A144" s="1">
        <v>41648</v>
      </c>
      <c r="B144" s="21" t="s">
        <v>196</v>
      </c>
      <c r="C144" s="3">
        <v>1.75</v>
      </c>
      <c r="D144" s="23">
        <v>1</v>
      </c>
      <c r="E144" s="24">
        <f>-(D144*(C144-1))</f>
        <v>-0.75</v>
      </c>
      <c r="F144" s="5" t="s">
        <v>16</v>
      </c>
      <c r="G144" s="25">
        <f>IF(F144&lt;&gt;"Win",E144,D144*0.95)</f>
        <v>0.95</v>
      </c>
      <c r="H144" s="25">
        <f>H143+G144</f>
        <v>4.769999999999973</v>
      </c>
      <c r="J144" s="26">
        <v>8</v>
      </c>
      <c r="K144" s="27">
        <f>-(J144*(C144-1))</f>
        <v>-6</v>
      </c>
      <c r="L144" s="24">
        <f>IF(F144&lt;&gt;"Win",K144,J144*0.95)</f>
        <v>7.6</v>
      </c>
      <c r="M144" s="24">
        <f>M143+L144</f>
        <v>177.7999999999998</v>
      </c>
      <c r="O144" s="23">
        <v>8</v>
      </c>
      <c r="P144" s="24">
        <f>-(O144*(C144-1))</f>
        <v>-6</v>
      </c>
      <c r="Q144" s="24">
        <f>IF(F144&lt;&gt;"Win",P144,O144*0.95)</f>
        <v>7.6</v>
      </c>
      <c r="R144" s="24">
        <f>R143+Q144</f>
        <v>159.0699999999998</v>
      </c>
      <c r="T144" s="2" t="s">
        <v>17</v>
      </c>
      <c r="U144" s="20">
        <f>R144+M144+H144</f>
        <v>341.6399999999996</v>
      </c>
      <c r="W144" s="2" t="s">
        <v>173</v>
      </c>
    </row>
    <row r="145" spans="2:21" ht="12.75">
      <c r="B145" s="21" t="s">
        <v>197</v>
      </c>
      <c r="C145" s="3">
        <v>1.9</v>
      </c>
      <c r="D145" s="23">
        <v>1</v>
      </c>
      <c r="E145" s="24">
        <f>-(D145*(C145-1))</f>
        <v>-0.8999999999999999</v>
      </c>
      <c r="F145" s="5" t="s">
        <v>16</v>
      </c>
      <c r="G145" s="25">
        <f>IF(F145&lt;&gt;"Win",E145,D145*0.95)</f>
        <v>0.95</v>
      </c>
      <c r="H145" s="25">
        <f>H144+G145</f>
        <v>5.719999999999973</v>
      </c>
      <c r="J145" s="26">
        <v>1</v>
      </c>
      <c r="K145" s="27">
        <f>-(J145*(C145-1))</f>
        <v>-0.8999999999999999</v>
      </c>
      <c r="L145" s="24">
        <f>IF(F145&lt;&gt;"Win",K145,J145*0.95)</f>
        <v>0.95</v>
      </c>
      <c r="M145" s="24">
        <f>M144+L145</f>
        <v>178.7499999999998</v>
      </c>
      <c r="O145" s="23">
        <v>3</v>
      </c>
      <c r="P145" s="24">
        <f>-(O145*(C145-1))</f>
        <v>-2.6999999999999997</v>
      </c>
      <c r="Q145" s="24">
        <f>IF(F145&lt;&gt;"Win",P145,O145*0.95)</f>
        <v>2.8499999999999996</v>
      </c>
      <c r="R145" s="24">
        <f>R144+Q145</f>
        <v>161.9199999999998</v>
      </c>
      <c r="T145" s="2" t="s">
        <v>23</v>
      </c>
      <c r="U145" s="20">
        <f>R145+M145+H145</f>
        <v>346.3899999999996</v>
      </c>
    </row>
    <row r="146" spans="2:21" ht="12.75">
      <c r="B146" s="21"/>
      <c r="D146" s="23"/>
      <c r="E146" s="24"/>
      <c r="F146" s="5"/>
      <c r="G146" s="25"/>
      <c r="H146" s="25"/>
      <c r="J146" s="26"/>
      <c r="K146" s="27"/>
      <c r="L146" s="24"/>
      <c r="M146" s="24"/>
      <c r="O146" s="23"/>
      <c r="P146" s="24"/>
      <c r="Q146" s="24"/>
      <c r="R146" s="24"/>
      <c r="U146" s="20"/>
    </row>
    <row r="147" spans="2:21" ht="12.75">
      <c r="B147" s="21"/>
      <c r="D147" s="23"/>
      <c r="E147" s="24"/>
      <c r="F147" s="5"/>
      <c r="G147" s="25"/>
      <c r="H147" s="25"/>
      <c r="J147" s="26"/>
      <c r="K147" s="27"/>
      <c r="L147" s="24"/>
      <c r="M147" s="24"/>
      <c r="O147" s="23"/>
      <c r="P147" s="24"/>
      <c r="Q147" s="24"/>
      <c r="R147" s="24"/>
      <c r="U147" s="20"/>
    </row>
    <row r="148" spans="2:21" ht="12.75">
      <c r="B148" s="21"/>
      <c r="D148" s="23"/>
      <c r="E148" s="24"/>
      <c r="F148" s="5"/>
      <c r="G148" s="25"/>
      <c r="H148" s="25"/>
      <c r="J148" s="26"/>
      <c r="K148" s="27"/>
      <c r="L148" s="24"/>
      <c r="M148" s="24"/>
      <c r="O148" s="23"/>
      <c r="P148" s="24"/>
      <c r="Q148" s="24"/>
      <c r="R148" s="24"/>
      <c r="U148" s="20"/>
    </row>
    <row r="149" spans="2:21" ht="12.75">
      <c r="B149" s="21"/>
      <c r="D149" s="23"/>
      <c r="E149" s="24"/>
      <c r="F149" s="5"/>
      <c r="G149" s="25"/>
      <c r="H149" s="25"/>
      <c r="J149" s="26"/>
      <c r="K149" s="27"/>
      <c r="L149" s="24"/>
      <c r="M149" s="24"/>
      <c r="O149" s="23"/>
      <c r="P149" s="24"/>
      <c r="Q149" s="24"/>
      <c r="R149" s="24"/>
      <c r="U149" s="20"/>
    </row>
    <row r="150" spans="2:18" ht="12.75">
      <c r="B150" s="21"/>
      <c r="D150" s="23"/>
      <c r="E150" s="24"/>
      <c r="F150" s="5"/>
      <c r="G150" s="25"/>
      <c r="H150" s="25"/>
      <c r="J150" s="26"/>
      <c r="K150" s="27"/>
      <c r="L150" s="24"/>
      <c r="M150" s="24"/>
      <c r="O150" s="23"/>
      <c r="P150" s="24"/>
      <c r="Q150" s="24"/>
      <c r="R150" s="24"/>
    </row>
    <row r="151" spans="4:18" ht="12.75">
      <c r="D151" s="23"/>
      <c r="E151" s="24"/>
      <c r="F151" s="5"/>
      <c r="G151" s="25"/>
      <c r="H151" s="25"/>
      <c r="J151" s="26"/>
      <c r="K151" s="27"/>
      <c r="L151" s="24"/>
      <c r="M151" s="24"/>
      <c r="O151" s="23"/>
      <c r="P151" s="24"/>
      <c r="Q151" s="24"/>
      <c r="R151" s="24"/>
    </row>
    <row r="152" spans="4:18" ht="12.75">
      <c r="D152" s="23"/>
      <c r="E152" s="24"/>
      <c r="F152" s="5"/>
      <c r="G152" s="25"/>
      <c r="H152" s="25"/>
      <c r="J152" s="26"/>
      <c r="K152" s="27"/>
      <c r="L152" s="24"/>
      <c r="M152" s="24"/>
      <c r="O152" s="23"/>
      <c r="P152" s="24"/>
      <c r="Q152" s="24"/>
      <c r="R152" s="24"/>
    </row>
    <row r="153" spans="4:18" ht="12.75">
      <c r="D153" s="23"/>
      <c r="E153" s="24"/>
      <c r="F153" s="5"/>
      <c r="G153" s="25"/>
      <c r="H153" s="25"/>
      <c r="J153" s="26"/>
      <c r="K153" s="27"/>
      <c r="L153" s="24"/>
      <c r="M153" s="24"/>
      <c r="O153" s="23"/>
      <c r="P153" s="24"/>
      <c r="Q153" s="24"/>
      <c r="R153" s="24"/>
    </row>
    <row r="154" spans="6:21" ht="12.75">
      <c r="F154" s="5"/>
      <c r="G154" s="52" t="s">
        <v>8</v>
      </c>
      <c r="H154" s="25">
        <f>SUM(G6:G153)</f>
        <v>-14.280000000000037</v>
      </c>
      <c r="K154" s="27"/>
      <c r="L154" s="52" t="s">
        <v>8</v>
      </c>
      <c r="M154" s="25">
        <f>SUM(L6:L153)</f>
        <v>2.7500000000000004</v>
      </c>
      <c r="Q154" s="52" t="s">
        <v>8</v>
      </c>
      <c r="R154" s="25">
        <f>SUM(Q6:Q153)</f>
        <v>-14.079999999999975</v>
      </c>
      <c r="U154" s="25">
        <f>R154+M154+H154</f>
        <v>-25.610000000000014</v>
      </c>
    </row>
    <row r="155" spans="6:22" ht="12.75">
      <c r="F155" s="5"/>
      <c r="G155" s="52" t="s">
        <v>198</v>
      </c>
      <c r="H155" s="25">
        <f>H5+H154</f>
        <v>5.719999999999963</v>
      </c>
      <c r="K155" s="27"/>
      <c r="L155" s="52" t="s">
        <v>198</v>
      </c>
      <c r="M155" s="25">
        <f>M5+M154</f>
        <v>178.75</v>
      </c>
      <c r="Q155" s="52" t="s">
        <v>198</v>
      </c>
      <c r="R155" s="25">
        <f>R5+R154</f>
        <v>161.92000000000002</v>
      </c>
      <c r="U155" s="20">
        <f>R155+M155+H155</f>
        <v>346.39</v>
      </c>
      <c r="V155" s="20"/>
    </row>
    <row r="156" spans="6:21" ht="12.75">
      <c r="F156" s="5"/>
      <c r="G156" s="52" t="s">
        <v>199</v>
      </c>
      <c r="H156" s="53">
        <f>(H155-H5)/H5</f>
        <v>-0.7140000000000019</v>
      </c>
      <c r="K156" s="27"/>
      <c r="L156" s="52" t="s">
        <v>199</v>
      </c>
      <c r="M156" s="53">
        <f>(M155-M5)/M5</f>
        <v>0.015625</v>
      </c>
      <c r="Q156" s="52" t="s">
        <v>199</v>
      </c>
      <c r="R156" s="53">
        <f>(R155-R5)/R5</f>
        <v>-0.0799999999999999</v>
      </c>
      <c r="U156" s="53">
        <f>(U155-U5)/U5</f>
        <v>-0.06884408602150541</v>
      </c>
    </row>
    <row r="157" spans="6:18" ht="12.75">
      <c r="F157" s="5"/>
      <c r="G157" s="52" t="s">
        <v>200</v>
      </c>
      <c r="H157" s="54">
        <f>SUM(C6:C153)/COUNT(C6:C153)</f>
        <v>1.7864999999999998</v>
      </c>
      <c r="K157" s="27"/>
      <c r="L157" s="52"/>
      <c r="M157" s="54"/>
      <c r="Q157" s="52"/>
      <c r="R157" s="54"/>
    </row>
    <row r="158" spans="6:18" ht="12.75">
      <c r="F158" s="5"/>
      <c r="G158" s="52" t="s">
        <v>201</v>
      </c>
      <c r="H158" s="55">
        <f>COUNT(C6:C154)</f>
        <v>140</v>
      </c>
      <c r="K158" s="27"/>
      <c r="L158" s="52"/>
      <c r="M158" s="55"/>
      <c r="Q158" s="52"/>
      <c r="R158" s="55"/>
    </row>
    <row r="159" spans="6:18" ht="12.75">
      <c r="F159" s="5"/>
      <c r="G159" s="52" t="s">
        <v>202</v>
      </c>
      <c r="H159" s="55">
        <f>COUNTIF(F6:F153,"Win")</f>
        <v>55</v>
      </c>
      <c r="K159" s="27"/>
      <c r="L159" s="52"/>
      <c r="M159" s="55"/>
      <c r="Q159" s="52"/>
      <c r="R159" s="55"/>
    </row>
    <row r="160" spans="6:18" ht="12.75">
      <c r="F160" s="5"/>
      <c r="G160" s="52" t="s">
        <v>203</v>
      </c>
      <c r="H160" s="53">
        <f>COUNTIF(F6:F153,"Win")/H158</f>
        <v>0.39285714285714285</v>
      </c>
      <c r="K160" s="27"/>
      <c r="L160" s="52"/>
      <c r="M160" s="53"/>
      <c r="Q160" s="52"/>
      <c r="R160" s="53"/>
    </row>
    <row r="161" spans="6:8" ht="12.75">
      <c r="F161" s="5"/>
      <c r="G161" s="56" t="s">
        <v>204</v>
      </c>
      <c r="H161" s="20">
        <f>SUMIF(G6:G153,"&gt;0",C6:C153)/COUNTIF(G6:G153,"&gt;0")</f>
        <v>1.7923636363636368</v>
      </c>
    </row>
    <row r="162" spans="6:8" ht="12.75">
      <c r="F162" s="5"/>
      <c r="H162" s="5"/>
    </row>
    <row r="163" spans="6:8" ht="12.75">
      <c r="F163" s="5"/>
      <c r="H163" s="5"/>
    </row>
    <row r="164" spans="6:8" ht="12.75">
      <c r="F164" s="5"/>
      <c r="H164" s="5"/>
    </row>
    <row r="165" spans="6:8" ht="12.75">
      <c r="F165" s="5"/>
      <c r="H165" s="5"/>
    </row>
    <row r="166" spans="6:8" ht="12.75">
      <c r="F166" s="5"/>
      <c r="H166" s="5"/>
    </row>
    <row r="167" spans="6:8" ht="12.75">
      <c r="F167" s="5"/>
      <c r="H167" s="5"/>
    </row>
    <row r="168" spans="6:8" ht="12.75">
      <c r="F168" s="5"/>
      <c r="H168" s="5"/>
    </row>
    <row r="169" spans="6:8" ht="12.75">
      <c r="F169" s="5"/>
      <c r="H169" s="5"/>
    </row>
    <row r="170" spans="6:8" ht="12.75">
      <c r="F170" s="5"/>
      <c r="H170" s="5"/>
    </row>
    <row r="171" spans="6:8" ht="12.75">
      <c r="F171" s="5"/>
      <c r="H171" s="5"/>
    </row>
    <row r="172" spans="6:8" ht="12.75">
      <c r="F172" s="5"/>
      <c r="H172" s="5"/>
    </row>
    <row r="173" spans="6:8" ht="12.75">
      <c r="F173" s="5"/>
      <c r="H173" s="5"/>
    </row>
    <row r="174" spans="6:8" ht="12.75">
      <c r="F174" s="5"/>
      <c r="H174" s="5"/>
    </row>
    <row r="175" spans="6:8" ht="12.75">
      <c r="F175" s="5"/>
      <c r="H175" s="5"/>
    </row>
    <row r="176" spans="6:8" ht="12.75">
      <c r="F176" s="5"/>
      <c r="H176" s="5"/>
    </row>
    <row r="177" spans="6:8" ht="12.75">
      <c r="F177" s="5"/>
      <c r="H177" s="5"/>
    </row>
    <row r="178" spans="6:8" ht="12.75">
      <c r="F178" s="5"/>
      <c r="H178" s="5"/>
    </row>
    <row r="179" spans="6:8" ht="12.75">
      <c r="F179" s="5"/>
      <c r="H179" s="5"/>
    </row>
    <row r="180" spans="6:8" ht="12.75">
      <c r="F180" s="5"/>
      <c r="H180" s="5"/>
    </row>
    <row r="181" spans="6:8" ht="12.75">
      <c r="F181" s="5"/>
      <c r="H181" s="5"/>
    </row>
    <row r="182" spans="6:8" ht="12.75">
      <c r="F182" s="5"/>
      <c r="H182" s="5"/>
    </row>
    <row r="183" spans="6:8" ht="12.75">
      <c r="F183" s="5"/>
      <c r="H183" s="5"/>
    </row>
    <row r="184" spans="6:8" ht="12.75">
      <c r="F184" s="5"/>
      <c r="H184" s="5"/>
    </row>
    <row r="185" spans="6:8" ht="12.75">
      <c r="F185" s="5"/>
      <c r="H185" s="5"/>
    </row>
    <row r="186" spans="6:8" ht="12.75">
      <c r="F186" s="5"/>
      <c r="H186" s="5"/>
    </row>
    <row r="187" spans="6:8" ht="12.75">
      <c r="F187" s="5"/>
      <c r="H187" s="5"/>
    </row>
    <row r="188" spans="6:8" ht="12.75">
      <c r="F188" s="5"/>
      <c r="H188" s="5"/>
    </row>
    <row r="189" spans="6:8" ht="12.75">
      <c r="F189" s="5"/>
      <c r="H189" s="5"/>
    </row>
    <row r="190" spans="6:8" ht="12.75">
      <c r="F190" s="5"/>
      <c r="H190" s="5"/>
    </row>
    <row r="191" spans="6:8" ht="12.75">
      <c r="F191" s="5"/>
      <c r="H191" s="5"/>
    </row>
    <row r="192" spans="6:8" ht="12.75">
      <c r="F192" s="5"/>
      <c r="H192" s="5"/>
    </row>
    <row r="193" spans="6:8" ht="12.75">
      <c r="F193" s="5"/>
      <c r="H193" s="5"/>
    </row>
    <row r="194" spans="6:8" ht="12.75">
      <c r="F194" s="5"/>
      <c r="H194" s="5"/>
    </row>
    <row r="195" spans="6:8" ht="12.75">
      <c r="F195" s="5"/>
      <c r="H195" s="5"/>
    </row>
    <row r="196" spans="6:8" ht="12.75">
      <c r="F196" s="5"/>
      <c r="H196" s="5"/>
    </row>
    <row r="197" spans="6:8" ht="12.75">
      <c r="F197" s="5"/>
      <c r="H197" s="5"/>
    </row>
    <row r="198" spans="6:8" ht="12.75">
      <c r="F198" s="5"/>
      <c r="H198" s="5"/>
    </row>
    <row r="199" spans="6:8" ht="12.75">
      <c r="F199" s="5"/>
      <c r="H199" s="5"/>
    </row>
    <row r="200" spans="6:8" ht="12.75">
      <c r="F200" s="5"/>
      <c r="H200" s="5"/>
    </row>
    <row r="201" spans="6:8" ht="12.75">
      <c r="F201" s="5"/>
      <c r="H201" s="5"/>
    </row>
    <row r="202" spans="6:8" ht="12.75">
      <c r="F202" s="5"/>
      <c r="H202" s="5"/>
    </row>
    <row r="203" spans="6:8" ht="12.75">
      <c r="F203" s="5"/>
      <c r="H203" s="5"/>
    </row>
    <row r="204" spans="6:8" ht="12.75">
      <c r="F204" s="5"/>
      <c r="H204" s="5"/>
    </row>
    <row r="205" spans="6:8" ht="12.75">
      <c r="F205" s="5"/>
      <c r="H205" s="5"/>
    </row>
    <row r="206" spans="6:8" ht="12.75">
      <c r="F206" s="5"/>
      <c r="H206" s="5"/>
    </row>
    <row r="207" spans="6:8" ht="12.75">
      <c r="F207" s="5"/>
      <c r="H207" s="5"/>
    </row>
    <row r="208" spans="6:8" ht="12.75">
      <c r="F208" s="5"/>
      <c r="H208" s="5"/>
    </row>
    <row r="209" spans="6:8" ht="12.75">
      <c r="F209" s="5"/>
      <c r="H209" s="5"/>
    </row>
    <row r="210" spans="6:8" ht="12.75">
      <c r="F210" s="5"/>
      <c r="H210" s="5"/>
    </row>
    <row r="211" spans="6:8" ht="12.75">
      <c r="F211" s="5"/>
      <c r="H211" s="5"/>
    </row>
    <row r="212" spans="6:8" ht="12.75">
      <c r="F212" s="5"/>
      <c r="H212" s="5"/>
    </row>
    <row r="213" spans="6:8" ht="12.75">
      <c r="F213" s="5"/>
      <c r="H213" s="5"/>
    </row>
    <row r="214" spans="6:8" ht="12.75">
      <c r="F214" s="5"/>
      <c r="H214" s="5"/>
    </row>
    <row r="215" spans="6:8" ht="12.75">
      <c r="F215" s="5"/>
      <c r="H215" s="5"/>
    </row>
    <row r="216" spans="6:8" ht="12.75">
      <c r="F216" s="5"/>
      <c r="H216" s="5"/>
    </row>
    <row r="217" spans="6:8" ht="12.75">
      <c r="F217" s="5"/>
      <c r="H217" s="5"/>
    </row>
    <row r="218" spans="6:8" ht="12.75">
      <c r="F218" s="5"/>
      <c r="H218" s="5"/>
    </row>
    <row r="219" spans="6:8" ht="12.75">
      <c r="F219" s="5"/>
      <c r="H219" s="5"/>
    </row>
    <row r="220" spans="6:8" ht="12.75">
      <c r="F220" s="5"/>
      <c r="H220" s="5"/>
    </row>
    <row r="221" spans="6:8" ht="12.75">
      <c r="F221" s="5"/>
      <c r="H221" s="5"/>
    </row>
    <row r="222" spans="6:8" ht="12.75">
      <c r="F222" s="5"/>
      <c r="H222" s="5"/>
    </row>
    <row r="223" spans="6:8" ht="12.75">
      <c r="F223" s="5"/>
      <c r="H223" s="5"/>
    </row>
    <row r="224" spans="6:8" ht="12.75">
      <c r="F224" s="5"/>
      <c r="H224" s="5"/>
    </row>
    <row r="225" spans="6:8" ht="12.75">
      <c r="F225" s="5"/>
      <c r="H225" s="5"/>
    </row>
    <row r="226" spans="6:8" ht="12.75">
      <c r="F226" s="5"/>
      <c r="H226" s="5"/>
    </row>
    <row r="227" spans="6:8" ht="12.75">
      <c r="F227" s="5"/>
      <c r="H227" s="5"/>
    </row>
    <row r="228" spans="6:8" ht="12.75">
      <c r="F228" s="5"/>
      <c r="H228" s="5"/>
    </row>
    <row r="229" spans="6:8" ht="12.75">
      <c r="F229" s="5"/>
      <c r="H229" s="5"/>
    </row>
    <row r="230" spans="6:8" ht="12.75">
      <c r="F230" s="5"/>
      <c r="H230" s="5"/>
    </row>
    <row r="231" spans="6:8" ht="12.75">
      <c r="F231" s="5"/>
      <c r="H231" s="5"/>
    </row>
    <row r="232" spans="6:8" ht="12.75">
      <c r="F232" s="5"/>
      <c r="H232" s="5"/>
    </row>
    <row r="233" spans="6:8" ht="12.75">
      <c r="F233" s="5"/>
      <c r="H233" s="5"/>
    </row>
    <row r="234" spans="6:8" ht="12.75">
      <c r="F234" s="5"/>
      <c r="H234" s="5"/>
    </row>
    <row r="235" spans="6:8" ht="12.75">
      <c r="F235" s="5"/>
      <c r="H235" s="5"/>
    </row>
    <row r="236" spans="6:8" ht="12.75">
      <c r="F236" s="5"/>
      <c r="H236" s="5"/>
    </row>
    <row r="237" spans="6:8" ht="12.75">
      <c r="F237" s="5"/>
      <c r="H237" s="5"/>
    </row>
    <row r="238" spans="6:8" ht="12.75">
      <c r="F238" s="5"/>
      <c r="H238" s="5"/>
    </row>
    <row r="239" spans="6:8" ht="12.75">
      <c r="F239" s="5"/>
      <c r="H239" s="5"/>
    </row>
    <row r="240" spans="6:8" ht="12.75">
      <c r="F240" s="5"/>
      <c r="H240" s="5"/>
    </row>
    <row r="241" spans="6:8" ht="12.75">
      <c r="F241" s="5"/>
      <c r="H241" s="5"/>
    </row>
    <row r="242" spans="6:8" ht="12.75">
      <c r="F242" s="5"/>
      <c r="H242" s="5"/>
    </row>
    <row r="243" spans="6:8" ht="12.75">
      <c r="F243" s="5"/>
      <c r="H243" s="5"/>
    </row>
    <row r="244" spans="6:8" ht="12.75">
      <c r="F244" s="5"/>
      <c r="H244" s="5"/>
    </row>
    <row r="245" spans="6:8" ht="12.75">
      <c r="F245" s="5"/>
      <c r="H245" s="5"/>
    </row>
  </sheetData>
  <sheetProtection selectLockedCells="1" selectUnlockedCells="1"/>
  <mergeCells count="4">
    <mergeCell ref="C1:H1"/>
    <mergeCell ref="D4:H4"/>
    <mergeCell ref="J4:M4"/>
    <mergeCell ref="O4:R4"/>
  </mergeCells>
  <hyperlinks>
    <hyperlink ref="C1" r:id="rId1" display="Football Bank Builder"/>
  </hyperlinks>
  <printOptions/>
  <pageMargins left="0.75" right="0.75" top="1" bottom="1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9"/>
  <sheetViews>
    <sheetView workbookViewId="0" topLeftCell="A1">
      <pane ySplit="2130" topLeftCell="A4" activePane="topLeft" state="split"/>
      <selection pane="topLeft" activeCell="A1" sqref="A1"/>
      <selection pane="bottomLeft" activeCell="A4" sqref="A4"/>
    </sheetView>
  </sheetViews>
  <sheetFormatPr defaultColWidth="9.140625" defaultRowHeight="12.75"/>
  <cols>
    <col min="1" max="1" width="5.421875" style="57" customWidth="1"/>
    <col min="2" max="2" width="12.421875" style="58" customWidth="1"/>
    <col min="3" max="3" width="6.28125" style="59" customWidth="1"/>
    <col min="4" max="4" width="5.00390625" style="60" customWidth="1"/>
    <col min="5" max="5" width="6.57421875" style="60" customWidth="1"/>
    <col min="6" max="6" width="3.8515625" style="58" customWidth="1"/>
    <col min="7" max="7" width="6.7109375" style="61" customWidth="1"/>
    <col min="8" max="8" width="8.00390625" style="58" customWidth="1"/>
    <col min="9" max="9" width="5.140625" style="62" customWidth="1"/>
    <col min="10" max="10" width="5.7109375" style="62" customWidth="1"/>
    <col min="11" max="11" width="5.421875" style="58" customWidth="1"/>
    <col min="12" max="12" width="7.57421875" style="58" customWidth="1"/>
    <col min="13" max="13" width="5.421875" style="58" customWidth="1"/>
    <col min="14" max="14" width="6.8515625" style="58" customWidth="1"/>
    <col min="15" max="15" width="6.421875" style="58" customWidth="1"/>
    <col min="16" max="16" width="7.00390625" style="58" customWidth="1"/>
    <col min="17" max="18" width="3.00390625" style="58" customWidth="1"/>
    <col min="19" max="255" width="9.140625" style="58" customWidth="1"/>
    <col min="256" max="16384" width="9.140625" style="63" customWidth="1"/>
  </cols>
  <sheetData>
    <row r="1" spans="1:256" s="68" customFormat="1" ht="12.75" customHeight="1">
      <c r="A1" s="64"/>
      <c r="B1" s="65" t="s">
        <v>205</v>
      </c>
      <c r="C1" s="66" t="s">
        <v>1</v>
      </c>
      <c r="D1" s="66"/>
      <c r="E1" s="66"/>
      <c r="F1" s="66"/>
      <c r="G1" s="66"/>
      <c r="H1" s="66"/>
      <c r="I1" s="67"/>
      <c r="J1" s="67"/>
      <c r="IV1" s="69"/>
    </row>
    <row r="2" spans="1:19" ht="12.75">
      <c r="A2" s="70" t="s">
        <v>2</v>
      </c>
      <c r="B2" s="71" t="s">
        <v>3</v>
      </c>
      <c r="C2" s="72" t="s">
        <v>4</v>
      </c>
      <c r="D2" s="73" t="s">
        <v>5</v>
      </c>
      <c r="E2" s="73" t="s">
        <v>6</v>
      </c>
      <c r="F2" s="74" t="s">
        <v>206</v>
      </c>
      <c r="G2" s="74" t="s">
        <v>8</v>
      </c>
      <c r="H2" s="74" t="s">
        <v>207</v>
      </c>
      <c r="I2" s="73" t="s">
        <v>5</v>
      </c>
      <c r="J2" s="73" t="s">
        <v>6</v>
      </c>
      <c r="K2" s="74" t="s">
        <v>8</v>
      </c>
      <c r="L2" s="74" t="s">
        <v>207</v>
      </c>
      <c r="M2" s="73" t="s">
        <v>5</v>
      </c>
      <c r="N2" s="73" t="s">
        <v>6</v>
      </c>
      <c r="O2" s="74" t="s">
        <v>8</v>
      </c>
      <c r="P2" s="74" t="s">
        <v>207</v>
      </c>
      <c r="S2" s="58" t="s">
        <v>10</v>
      </c>
    </row>
    <row r="3" spans="1:19" ht="12.75">
      <c r="A3" s="75"/>
      <c r="B3" s="76"/>
      <c r="C3" s="72"/>
      <c r="D3" s="77"/>
      <c r="E3" s="77"/>
      <c r="F3" s="74"/>
      <c r="G3" s="78"/>
      <c r="H3" s="78" t="s">
        <v>11</v>
      </c>
      <c r="I3" s="77"/>
      <c r="J3" s="77"/>
      <c r="K3" s="78"/>
      <c r="L3" s="78" t="s">
        <v>11</v>
      </c>
      <c r="M3" s="77"/>
      <c r="N3" s="77"/>
      <c r="O3" s="78"/>
      <c r="P3" s="78" t="s">
        <v>11</v>
      </c>
      <c r="S3" s="58" t="s">
        <v>11</v>
      </c>
    </row>
    <row r="4" spans="1:16" ht="12.75" customHeight="1">
      <c r="A4" s="75"/>
      <c r="B4" s="76"/>
      <c r="C4" s="72"/>
      <c r="D4" s="79" t="s">
        <v>12</v>
      </c>
      <c r="E4" s="79"/>
      <c r="F4" s="79"/>
      <c r="G4" s="79"/>
      <c r="H4" s="79"/>
      <c r="I4" s="79" t="s">
        <v>13</v>
      </c>
      <c r="J4" s="79"/>
      <c r="K4" s="79"/>
      <c r="L4" s="79"/>
      <c r="M4" s="79" t="s">
        <v>14</v>
      </c>
      <c r="N4" s="79"/>
      <c r="O4" s="79"/>
      <c r="P4" s="79"/>
    </row>
    <row r="5" spans="1:19" ht="12.75">
      <c r="A5" s="75"/>
      <c r="B5" s="76"/>
      <c r="C5" s="72"/>
      <c r="D5" s="77"/>
      <c r="E5" s="77"/>
      <c r="F5" s="78"/>
      <c r="G5" s="78"/>
      <c r="H5" s="80">
        <v>20</v>
      </c>
      <c r="I5" s="77"/>
      <c r="J5" s="77"/>
      <c r="K5" s="78"/>
      <c r="L5" s="80">
        <v>176</v>
      </c>
      <c r="M5" s="77"/>
      <c r="N5" s="77"/>
      <c r="O5" s="78"/>
      <c r="P5" s="80">
        <v>176</v>
      </c>
      <c r="S5" s="81">
        <f>P5+L5+H5</f>
        <v>372</v>
      </c>
    </row>
    <row r="6" spans="1:19" s="92" customFormat="1" ht="12.75">
      <c r="A6" s="82"/>
      <c r="B6" s="83"/>
      <c r="C6" s="84"/>
      <c r="D6" s="85"/>
      <c r="E6" s="86"/>
      <c r="F6" s="87"/>
      <c r="G6" s="88" t="s">
        <v>208</v>
      </c>
      <c r="H6" s="89">
        <v>10.15</v>
      </c>
      <c r="I6" s="90"/>
      <c r="J6" s="91"/>
      <c r="K6" s="88" t="s">
        <v>208</v>
      </c>
      <c r="L6" s="86">
        <v>175</v>
      </c>
      <c r="M6" s="85"/>
      <c r="N6" s="86"/>
      <c r="O6" s="88" t="s">
        <v>208</v>
      </c>
      <c r="P6" s="86">
        <v>142.33</v>
      </c>
      <c r="S6" s="93"/>
    </row>
    <row r="7" spans="1:21" ht="12.75">
      <c r="A7" s="57">
        <v>41616</v>
      </c>
      <c r="B7" s="94" t="s">
        <v>129</v>
      </c>
      <c r="C7" s="59">
        <v>1.6</v>
      </c>
      <c r="D7" s="95">
        <v>1</v>
      </c>
      <c r="E7" s="96">
        <f>-(D7*(C7-1))</f>
        <v>-0.6000000000000001</v>
      </c>
      <c r="F7" s="61" t="s">
        <v>22</v>
      </c>
      <c r="G7" s="97">
        <f>IF(F7&lt;&gt;"Win",E7,D7*0.95)</f>
        <v>-0.6000000000000001</v>
      </c>
      <c r="H7" s="97">
        <f>H6+G7</f>
        <v>9.55</v>
      </c>
      <c r="I7" s="98">
        <v>1</v>
      </c>
      <c r="J7" s="99">
        <f>-(I7*(C7-1))</f>
        <v>-0.6000000000000001</v>
      </c>
      <c r="K7" s="96">
        <f>IF(F7&lt;&gt;"Win",J7,I7*0.95)</f>
        <v>-0.6000000000000001</v>
      </c>
      <c r="L7" s="96">
        <f>L6+K7</f>
        <v>174.4</v>
      </c>
      <c r="M7" s="95">
        <v>1</v>
      </c>
      <c r="N7" s="96">
        <f>-(M7*(C7-1))</f>
        <v>-0.6000000000000001</v>
      </c>
      <c r="O7" s="96">
        <f>IF(F7&lt;&gt;"Win",N7,M7*0.95)</f>
        <v>-0.6000000000000001</v>
      </c>
      <c r="P7" s="96">
        <f>P6+O7</f>
        <v>141.73000000000002</v>
      </c>
      <c r="R7" s="58" t="s">
        <v>23</v>
      </c>
      <c r="S7" s="81">
        <f>P7+L7+H7</f>
        <v>325.68</v>
      </c>
      <c r="U7" s="58" t="s">
        <v>46</v>
      </c>
    </row>
    <row r="8" spans="2:21" ht="12.75">
      <c r="B8" s="94" t="s">
        <v>130</v>
      </c>
      <c r="C8" s="59">
        <v>1.84</v>
      </c>
      <c r="D8" s="95">
        <v>1</v>
      </c>
      <c r="E8" s="96">
        <f>-(D8*(C8-1))</f>
        <v>-0.8400000000000001</v>
      </c>
      <c r="F8" s="61" t="s">
        <v>16</v>
      </c>
      <c r="G8" s="97">
        <f>IF(F8&lt;&gt;"Win",E8,D8*0.95)</f>
        <v>0.95</v>
      </c>
      <c r="H8" s="97">
        <f>H7+G8</f>
        <v>10.5</v>
      </c>
      <c r="I8" s="98">
        <v>1</v>
      </c>
      <c r="J8" s="99">
        <f>-(I8*(C8-1))</f>
        <v>-0.8400000000000001</v>
      </c>
      <c r="K8" s="96">
        <f>IF(F8&lt;&gt;"Win",J8,I8*0.95)</f>
        <v>0.95</v>
      </c>
      <c r="L8" s="96">
        <f>L7+K8</f>
        <v>175.35</v>
      </c>
      <c r="M8" s="95">
        <v>1</v>
      </c>
      <c r="N8" s="96">
        <f>-(M8*(C8-1))</f>
        <v>-0.8400000000000001</v>
      </c>
      <c r="O8" s="96">
        <f>IF(F8&lt;&gt;"Win",N8,M8*0.95)</f>
        <v>0.95</v>
      </c>
      <c r="P8" s="96">
        <f>P7+O8</f>
        <v>142.68</v>
      </c>
      <c r="R8" s="58" t="s">
        <v>23</v>
      </c>
      <c r="S8" s="81">
        <f>P8+L8+H8</f>
        <v>328.53</v>
      </c>
      <c r="U8" s="58" t="s">
        <v>76</v>
      </c>
    </row>
    <row r="9" spans="2:21" ht="12.75">
      <c r="B9" s="94" t="s">
        <v>131</v>
      </c>
      <c r="C9" s="59">
        <v>1.9</v>
      </c>
      <c r="D9" s="95">
        <v>1</v>
      </c>
      <c r="E9" s="96">
        <f>-(D9*(C9-1))</f>
        <v>-0.8999999999999999</v>
      </c>
      <c r="F9" s="61" t="s">
        <v>22</v>
      </c>
      <c r="G9" s="97">
        <f>IF(F9&lt;&gt;"Win",E9,D9*0.95)</f>
        <v>-0.8999999999999999</v>
      </c>
      <c r="H9" s="97">
        <f>H8+G9</f>
        <v>9.6</v>
      </c>
      <c r="I9" s="98">
        <v>1</v>
      </c>
      <c r="J9" s="99">
        <f>-(I9*(C9-1))</f>
        <v>-0.8999999999999999</v>
      </c>
      <c r="K9" s="96">
        <f>IF(F9&lt;&gt;"Win",J9,I9*0.95)</f>
        <v>-0.8999999999999999</v>
      </c>
      <c r="L9" s="96">
        <f>L8+K9</f>
        <v>174.45</v>
      </c>
      <c r="M9" s="95">
        <v>1</v>
      </c>
      <c r="N9" s="96">
        <f>-(M9*(C9-1))</f>
        <v>-0.8999999999999999</v>
      </c>
      <c r="O9" s="96">
        <f>IF(F9&lt;&gt;"Win",N9,M9*0.95)</f>
        <v>-0.8999999999999999</v>
      </c>
      <c r="P9" s="96">
        <f>P8+O9</f>
        <v>141.78</v>
      </c>
      <c r="R9" s="58" t="s">
        <v>17</v>
      </c>
      <c r="S9" s="81">
        <f>P9+L9+H9</f>
        <v>325.83000000000004</v>
      </c>
      <c r="U9" s="58" t="s">
        <v>26</v>
      </c>
    </row>
    <row r="10" spans="1:21" ht="12.75">
      <c r="A10" s="57">
        <v>41617</v>
      </c>
      <c r="B10" s="94" t="s">
        <v>132</v>
      </c>
      <c r="C10" s="59">
        <v>1.79</v>
      </c>
      <c r="D10" s="95">
        <v>1</v>
      </c>
      <c r="E10" s="96">
        <f>-(D10*(C10-1))</f>
        <v>-0.79</v>
      </c>
      <c r="F10" s="61" t="s">
        <v>22</v>
      </c>
      <c r="G10" s="97">
        <f>IF(F10&lt;&gt;"Win",E10,D10*0.95)</f>
        <v>-0.79</v>
      </c>
      <c r="H10" s="97">
        <f>H9+G10</f>
        <v>8.809999999999999</v>
      </c>
      <c r="I10" s="98">
        <v>1</v>
      </c>
      <c r="J10" s="99">
        <f>-(I10*(C10-1))</f>
        <v>-0.79</v>
      </c>
      <c r="K10" s="96">
        <f>IF(F10&lt;&gt;"Win",J10,I10*0.95)</f>
        <v>-0.79</v>
      </c>
      <c r="L10" s="96">
        <f>L9+K10</f>
        <v>173.66</v>
      </c>
      <c r="M10" s="95">
        <v>1</v>
      </c>
      <c r="N10" s="96">
        <f>-(M10*(C10-1))</f>
        <v>-0.79</v>
      </c>
      <c r="O10" s="96">
        <f>IF(F10&lt;&gt;"Win",N10,M10*0.95)</f>
        <v>-0.79</v>
      </c>
      <c r="P10" s="96">
        <f>P9+O10</f>
        <v>140.99</v>
      </c>
      <c r="R10" s="58" t="s">
        <v>23</v>
      </c>
      <c r="S10" s="81">
        <f>P10+L10+H10</f>
        <v>323.46</v>
      </c>
      <c r="U10" s="58" t="s">
        <v>20</v>
      </c>
    </row>
    <row r="11" spans="1:21" ht="12.75">
      <c r="A11" s="57">
        <v>41618</v>
      </c>
      <c r="B11" s="94" t="s">
        <v>133</v>
      </c>
      <c r="C11" s="59">
        <v>1.89</v>
      </c>
      <c r="D11" s="95">
        <v>1</v>
      </c>
      <c r="E11" s="96">
        <f>-(D11*(C11-1))</f>
        <v>-0.8899999999999999</v>
      </c>
      <c r="F11" s="61" t="s">
        <v>22</v>
      </c>
      <c r="G11" s="97">
        <f>IF(F11&lt;&gt;"Win",E11,D11*0.95)</f>
        <v>-0.8899999999999999</v>
      </c>
      <c r="H11" s="97">
        <f>H10+G11</f>
        <v>7.919999999999999</v>
      </c>
      <c r="I11" s="98">
        <v>2</v>
      </c>
      <c r="J11" s="99">
        <f>-(I11*(C11-1))</f>
        <v>-1.7799999999999998</v>
      </c>
      <c r="K11" s="96">
        <f>IF(F11&lt;&gt;"Win",J11,I11*0.95)</f>
        <v>-1.7799999999999998</v>
      </c>
      <c r="L11" s="96">
        <f>L10+K11</f>
        <v>171.88</v>
      </c>
      <c r="M11" s="95">
        <v>2</v>
      </c>
      <c r="N11" s="96">
        <f>-(M11*(C11-1))</f>
        <v>-1.7799999999999998</v>
      </c>
      <c r="O11" s="96">
        <f>IF(F11&lt;&gt;"Win",N11,M11*0.95)</f>
        <v>-1.7799999999999998</v>
      </c>
      <c r="P11" s="96">
        <f>P10+O11</f>
        <v>139.21</v>
      </c>
      <c r="R11" s="58" t="s">
        <v>17</v>
      </c>
      <c r="S11" s="81">
        <f>P11+L11+H11</f>
        <v>319.01000000000005</v>
      </c>
      <c r="U11" s="58" t="s">
        <v>33</v>
      </c>
    </row>
    <row r="12" spans="1:21" ht="12.75">
      <c r="A12" s="57">
        <v>41619</v>
      </c>
      <c r="B12" s="94" t="s">
        <v>134</v>
      </c>
      <c r="C12" s="59">
        <v>1.69</v>
      </c>
      <c r="D12" s="95">
        <v>1</v>
      </c>
      <c r="E12" s="96">
        <f>-(D12*(C12-1))</f>
        <v>-0.69</v>
      </c>
      <c r="F12" s="61" t="s">
        <v>22</v>
      </c>
      <c r="G12" s="97">
        <f>IF(F12&lt;&gt;"Win",E12,D12*0.95)</f>
        <v>-0.69</v>
      </c>
      <c r="H12" s="97">
        <f>H11+G12</f>
        <v>7.229999999999999</v>
      </c>
      <c r="I12" s="98">
        <v>3</v>
      </c>
      <c r="J12" s="99">
        <f>-(I12*(C12-1))</f>
        <v>-2.07</v>
      </c>
      <c r="K12" s="96">
        <f>IF(F12&lt;&gt;"Win",J12,I12*0.95)</f>
        <v>-2.07</v>
      </c>
      <c r="L12" s="96">
        <f>L11+K12</f>
        <v>169.81</v>
      </c>
      <c r="M12" s="95">
        <v>3</v>
      </c>
      <c r="N12" s="96">
        <f>-(M12*(C12-1))</f>
        <v>-2.07</v>
      </c>
      <c r="O12" s="96">
        <f>IF(F12&lt;&gt;"Win",N12,M12*0.95)</f>
        <v>-2.07</v>
      </c>
      <c r="P12" s="96">
        <f>P11+O12</f>
        <v>137.14000000000001</v>
      </c>
      <c r="R12" s="58" t="s">
        <v>17</v>
      </c>
      <c r="S12" s="81">
        <f>P12+L12+H12</f>
        <v>314.18000000000006</v>
      </c>
      <c r="U12" s="58" t="s">
        <v>37</v>
      </c>
    </row>
    <row r="13" spans="2:21" ht="12.75">
      <c r="B13" s="94" t="s">
        <v>135</v>
      </c>
      <c r="C13" s="59">
        <v>1.88</v>
      </c>
      <c r="D13" s="95">
        <v>1</v>
      </c>
      <c r="E13" s="96">
        <f>-(D13*(C13-1))</f>
        <v>-0.8799999999999999</v>
      </c>
      <c r="F13" s="61" t="s">
        <v>22</v>
      </c>
      <c r="G13" s="97">
        <f>IF(F13&lt;&gt;"Win",E13,D13*0.95)</f>
        <v>-0.8799999999999999</v>
      </c>
      <c r="H13" s="97">
        <f>H12+G13</f>
        <v>6.349999999999999</v>
      </c>
      <c r="I13" s="98">
        <v>5</v>
      </c>
      <c r="J13" s="99">
        <f>-(I13*(C13-1))</f>
        <v>-4.3999999999999995</v>
      </c>
      <c r="K13" s="96">
        <f>IF(F13&lt;&gt;"Win",J13,I13*0.95)</f>
        <v>-4.3999999999999995</v>
      </c>
      <c r="L13" s="96">
        <f>L12+K13</f>
        <v>165.41</v>
      </c>
      <c r="M13" s="95">
        <v>5</v>
      </c>
      <c r="N13" s="96">
        <f>-(M13*(C13-1))</f>
        <v>-4.3999999999999995</v>
      </c>
      <c r="O13" s="96">
        <f>IF(F13&lt;&gt;"Win",N13,M13*0.95)</f>
        <v>-4.3999999999999995</v>
      </c>
      <c r="P13" s="96">
        <f>P12+O13</f>
        <v>132.74</v>
      </c>
      <c r="R13" s="58" t="s">
        <v>17</v>
      </c>
      <c r="S13" s="81">
        <f>P13+L13+H13</f>
        <v>304.5</v>
      </c>
      <c r="U13" s="58" t="s">
        <v>98</v>
      </c>
    </row>
    <row r="14" spans="2:21" ht="12.75">
      <c r="B14" s="94" t="s">
        <v>136</v>
      </c>
      <c r="C14" s="59">
        <v>1.88</v>
      </c>
      <c r="D14" s="95">
        <v>1</v>
      </c>
      <c r="E14" s="96">
        <f>-(D14*(C14-1))</f>
        <v>-0.8799999999999999</v>
      </c>
      <c r="F14" s="61" t="s">
        <v>22</v>
      </c>
      <c r="G14" s="97">
        <f>IF(F14&lt;&gt;"Win",E14,D14*0.95)</f>
        <v>-0.8799999999999999</v>
      </c>
      <c r="H14" s="97">
        <f>H13+G14</f>
        <v>5.469999999999999</v>
      </c>
      <c r="I14" s="98">
        <v>8</v>
      </c>
      <c r="J14" s="99">
        <f>-(I14*(C14-1))</f>
        <v>-7.039999999999999</v>
      </c>
      <c r="K14" s="96">
        <f>IF(F14&lt;&gt;"Win",J14,I14*0.95)</f>
        <v>-7.039999999999999</v>
      </c>
      <c r="L14" s="96">
        <f>L13+K14</f>
        <v>158.37</v>
      </c>
      <c r="M14" s="95">
        <v>8</v>
      </c>
      <c r="N14" s="96">
        <f>-(M14*(C14-1))</f>
        <v>-7.039999999999999</v>
      </c>
      <c r="O14" s="96">
        <f>IF(F14&lt;&gt;"Win",N14,M14*0.95)</f>
        <v>-7.039999999999999</v>
      </c>
      <c r="P14" s="96">
        <f>P13+O14</f>
        <v>125.70000000000002</v>
      </c>
      <c r="R14" s="58" t="s">
        <v>23</v>
      </c>
      <c r="S14" s="81">
        <f>P14+L14+H14</f>
        <v>289.5400000000001</v>
      </c>
      <c r="U14" s="58" t="s">
        <v>33</v>
      </c>
    </row>
    <row r="15" spans="1:21" ht="12.75">
      <c r="A15" s="57">
        <v>41620</v>
      </c>
      <c r="B15" s="94" t="s">
        <v>137</v>
      </c>
      <c r="C15" s="59">
        <v>1.88</v>
      </c>
      <c r="D15" s="95">
        <v>1</v>
      </c>
      <c r="E15" s="96">
        <f>-(D15*(C15-1))</f>
        <v>-0.8799999999999999</v>
      </c>
      <c r="F15" s="61" t="s">
        <v>16</v>
      </c>
      <c r="G15" s="97">
        <f>IF(F15&lt;&gt;"Win",E15,D15*0.95)</f>
        <v>0.95</v>
      </c>
      <c r="H15" s="97">
        <f>H14+G15</f>
        <v>6.419999999999999</v>
      </c>
      <c r="I15" s="98">
        <v>13</v>
      </c>
      <c r="J15" s="99">
        <f>-(I15*(C15-1))</f>
        <v>-11.439999999999998</v>
      </c>
      <c r="K15" s="96">
        <f>IF(F15&lt;&gt;"Win",J15,I15*0.95)</f>
        <v>12.35</v>
      </c>
      <c r="L15" s="96">
        <f>L14+K15</f>
        <v>170.72</v>
      </c>
      <c r="M15" s="95">
        <v>13</v>
      </c>
      <c r="N15" s="96">
        <f>-(M15*(C15-1))</f>
        <v>-11.439999999999998</v>
      </c>
      <c r="O15" s="96">
        <f>IF(F15&lt;&gt;"Win",N15,M15*0.95)</f>
        <v>12.35</v>
      </c>
      <c r="P15" s="96">
        <f>P14+O15</f>
        <v>138.05</v>
      </c>
      <c r="R15" s="58" t="s">
        <v>23</v>
      </c>
      <c r="S15" s="81">
        <f>P15+L15+H15</f>
        <v>315.19</v>
      </c>
      <c r="U15" s="58" t="s">
        <v>42</v>
      </c>
    </row>
    <row r="16" spans="1:21" ht="12.75">
      <c r="A16" s="57">
        <v>41621</v>
      </c>
      <c r="B16" s="94" t="s">
        <v>138</v>
      </c>
      <c r="C16" s="59">
        <v>1.79</v>
      </c>
      <c r="D16" s="95">
        <v>1</v>
      </c>
      <c r="E16" s="96">
        <f>-(D16*(C16-1))</f>
        <v>-0.79</v>
      </c>
      <c r="F16" s="61" t="s">
        <v>22</v>
      </c>
      <c r="G16" s="97">
        <f>IF(F16&lt;&gt;"Win",E16,D16*0.95)</f>
        <v>-0.79</v>
      </c>
      <c r="H16" s="97">
        <f>H15+G16</f>
        <v>5.629999999999999</v>
      </c>
      <c r="I16" s="98">
        <v>1</v>
      </c>
      <c r="J16" s="99">
        <f>-(I16*(C16-1))</f>
        <v>-0.79</v>
      </c>
      <c r="K16" s="96">
        <f>IF(F16&lt;&gt;"Win",J16,I16*0.95)</f>
        <v>-0.79</v>
      </c>
      <c r="L16" s="96">
        <f>L15+K16</f>
        <v>169.93</v>
      </c>
      <c r="M16" s="95">
        <v>5</v>
      </c>
      <c r="N16" s="96">
        <f>-(M16*(C16-1))</f>
        <v>-3.95</v>
      </c>
      <c r="O16" s="96">
        <f>IF(F16&lt;&gt;"Win",N16,M16*0.95)</f>
        <v>-3.95</v>
      </c>
      <c r="P16" s="96">
        <f>P15+O16</f>
        <v>134.10000000000002</v>
      </c>
      <c r="R16" s="58" t="s">
        <v>23</v>
      </c>
      <c r="S16" s="81">
        <f>P16+L16+H16</f>
        <v>309.66</v>
      </c>
      <c r="U16" s="58" t="s">
        <v>39</v>
      </c>
    </row>
    <row r="17" spans="1:21" ht="12.75">
      <c r="A17" s="57">
        <v>41622</v>
      </c>
      <c r="B17" s="94" t="s">
        <v>139</v>
      </c>
      <c r="C17" s="59">
        <v>1.86</v>
      </c>
      <c r="D17" s="95">
        <v>1</v>
      </c>
      <c r="E17" s="96">
        <f>-(D17*(C17-1))</f>
        <v>-0.8600000000000001</v>
      </c>
      <c r="F17" s="61" t="s">
        <v>16</v>
      </c>
      <c r="G17" s="97">
        <f>IF(F17&lt;&gt;"Win",E17,D17*0.95)</f>
        <v>0.95</v>
      </c>
      <c r="H17" s="97">
        <f>H16+G17</f>
        <v>6.579999999999999</v>
      </c>
      <c r="I17" s="98">
        <v>1</v>
      </c>
      <c r="J17" s="99">
        <f>-(I17*(C17-1))</f>
        <v>-0.8600000000000001</v>
      </c>
      <c r="K17" s="96">
        <f>IF(F17&lt;&gt;"Win",J17,I17*0.95)</f>
        <v>0.95</v>
      </c>
      <c r="L17" s="96">
        <f>L16+K17</f>
        <v>170.88</v>
      </c>
      <c r="M17" s="95">
        <v>8</v>
      </c>
      <c r="N17" s="96">
        <f>-(M17*(C17-1))</f>
        <v>-6.880000000000001</v>
      </c>
      <c r="O17" s="96">
        <f>IF(F17&lt;&gt;"Win",N17,M17*0.95)</f>
        <v>7.6</v>
      </c>
      <c r="P17" s="96">
        <f>P16+O17</f>
        <v>141.70000000000002</v>
      </c>
      <c r="R17" s="58" t="s">
        <v>23</v>
      </c>
      <c r="S17" s="81">
        <f>P17+L17+H17</f>
        <v>319.16</v>
      </c>
      <c r="U17" s="58" t="s">
        <v>39</v>
      </c>
    </row>
    <row r="18" spans="2:21" ht="12.75">
      <c r="B18" s="94" t="s">
        <v>140</v>
      </c>
      <c r="C18" s="59">
        <v>1.85</v>
      </c>
      <c r="D18" s="95">
        <v>1</v>
      </c>
      <c r="E18" s="96">
        <f>-(D18*(C18-1))</f>
        <v>-0.8500000000000001</v>
      </c>
      <c r="F18" s="61" t="s">
        <v>22</v>
      </c>
      <c r="G18" s="97">
        <f>IF(F18&lt;&gt;"Win",E18,D18*0.95)</f>
        <v>-0.8500000000000001</v>
      </c>
      <c r="H18" s="97">
        <f>H17+G18</f>
        <v>5.729999999999999</v>
      </c>
      <c r="I18" s="98">
        <v>1</v>
      </c>
      <c r="J18" s="99">
        <f>-(I18*(C18-1))</f>
        <v>-0.8500000000000001</v>
      </c>
      <c r="K18" s="96">
        <f>IF(F18&lt;&gt;"Win",J18,I18*0.95)</f>
        <v>-0.8500000000000001</v>
      </c>
      <c r="L18" s="96">
        <f>L17+K18</f>
        <v>170.03</v>
      </c>
      <c r="M18" s="95">
        <v>3</v>
      </c>
      <c r="N18" s="96">
        <f>-(M18*(C18-1))</f>
        <v>-2.5500000000000003</v>
      </c>
      <c r="O18" s="96">
        <f>IF(F18&lt;&gt;"Win",N18,M18*0.95)</f>
        <v>-2.5500000000000003</v>
      </c>
      <c r="P18" s="96">
        <f>P17+O18</f>
        <v>139.15</v>
      </c>
      <c r="R18" s="58" t="s">
        <v>23</v>
      </c>
      <c r="S18" s="81">
        <f>P18+L18+H18</f>
        <v>314.91</v>
      </c>
      <c r="U18" s="58" t="s">
        <v>110</v>
      </c>
    </row>
    <row r="19" spans="2:21" ht="12.75">
      <c r="B19" s="94" t="s">
        <v>141</v>
      </c>
      <c r="C19" s="59">
        <v>1.72</v>
      </c>
      <c r="D19" s="95">
        <v>1</v>
      </c>
      <c r="E19" s="96">
        <f>-(D19*(C19-1))</f>
        <v>-0.72</v>
      </c>
      <c r="F19" s="61" t="s">
        <v>22</v>
      </c>
      <c r="G19" s="97">
        <f>IF(F19&lt;&gt;"Win",E19,D19*0.95)</f>
        <v>-0.72</v>
      </c>
      <c r="H19" s="97">
        <f>H18+G19</f>
        <v>5.009999999999999</v>
      </c>
      <c r="I19" s="98">
        <v>1</v>
      </c>
      <c r="J19" s="99">
        <f>-(I19*(C19-1))</f>
        <v>-0.72</v>
      </c>
      <c r="K19" s="96">
        <f>IF(F19&lt;&gt;"Win",J19,I19*0.95)</f>
        <v>-0.72</v>
      </c>
      <c r="L19" s="96">
        <f>L18+K19</f>
        <v>169.31</v>
      </c>
      <c r="M19" s="95">
        <v>5</v>
      </c>
      <c r="N19" s="96">
        <f>-(M19*(C19-1))</f>
        <v>-3.5999999999999996</v>
      </c>
      <c r="O19" s="96">
        <f>IF(F19&lt;&gt;"Win",N19,M19*0.95)</f>
        <v>-3.5999999999999996</v>
      </c>
      <c r="P19" s="96">
        <f>P18+O19</f>
        <v>135.55</v>
      </c>
      <c r="R19" s="58" t="s">
        <v>17</v>
      </c>
      <c r="S19" s="81">
        <f>P19+L19+H19</f>
        <v>309.87</v>
      </c>
      <c r="U19" s="58" t="s">
        <v>98</v>
      </c>
    </row>
    <row r="20" spans="1:21" ht="12.75">
      <c r="A20" s="57">
        <v>41623</v>
      </c>
      <c r="B20" s="94" t="s">
        <v>142</v>
      </c>
      <c r="C20" s="59">
        <v>1.82</v>
      </c>
      <c r="D20" s="95">
        <v>1</v>
      </c>
      <c r="E20" s="96">
        <f>-(D20*(C20-1))</f>
        <v>-0.8200000000000001</v>
      </c>
      <c r="F20" s="61" t="s">
        <v>16</v>
      </c>
      <c r="G20" s="97">
        <f>IF(F20&lt;&gt;"Win",E20,D20*0.95)</f>
        <v>0.95</v>
      </c>
      <c r="H20" s="97">
        <f>H19+G20</f>
        <v>5.959999999999999</v>
      </c>
      <c r="I20" s="98">
        <v>2</v>
      </c>
      <c r="J20" s="99">
        <f>-(I20*(C20-1))</f>
        <v>-1.6400000000000001</v>
      </c>
      <c r="K20" s="96">
        <f>IF(F20&lt;&gt;"Win",J20,I20*0.95)</f>
        <v>1.9</v>
      </c>
      <c r="L20" s="96">
        <f>L19+K20</f>
        <v>171.21</v>
      </c>
      <c r="M20" s="95">
        <v>8</v>
      </c>
      <c r="N20" s="96">
        <f>-(M20*(C20-1))</f>
        <v>-6.5600000000000005</v>
      </c>
      <c r="O20" s="96">
        <f>IF(F20&lt;&gt;"Win",N20,M20*0.95)</f>
        <v>7.6</v>
      </c>
      <c r="P20" s="96">
        <f>P19+O20</f>
        <v>143.15</v>
      </c>
      <c r="R20" s="58" t="s">
        <v>23</v>
      </c>
      <c r="S20" s="81">
        <f>P20+L20+H20</f>
        <v>320.32</v>
      </c>
      <c r="U20" s="58" t="s">
        <v>37</v>
      </c>
    </row>
    <row r="21" spans="2:21" ht="12.75">
      <c r="B21" s="94" t="s">
        <v>143</v>
      </c>
      <c r="C21" s="59">
        <v>1.86</v>
      </c>
      <c r="D21" s="95">
        <v>1</v>
      </c>
      <c r="E21" s="96">
        <f>-(D21*(C21-1))</f>
        <v>-0.8600000000000001</v>
      </c>
      <c r="F21" s="61" t="s">
        <v>22</v>
      </c>
      <c r="G21" s="97">
        <f>IF(F21&lt;&gt;"Win",E21,D21*0.95)</f>
        <v>-0.8600000000000001</v>
      </c>
      <c r="H21" s="97">
        <f>H20+G21</f>
        <v>5.099999999999999</v>
      </c>
      <c r="I21" s="98">
        <v>1</v>
      </c>
      <c r="J21" s="99">
        <f>-(I21*(C21-1))</f>
        <v>-0.8600000000000001</v>
      </c>
      <c r="K21" s="96">
        <f>IF(F21&lt;&gt;"Win",J21,I21*0.95)</f>
        <v>-0.8600000000000001</v>
      </c>
      <c r="L21" s="96">
        <f>L20+K21</f>
        <v>170.35</v>
      </c>
      <c r="M21" s="95">
        <v>3</v>
      </c>
      <c r="N21" s="96">
        <f>-(M21*(C21-1))</f>
        <v>-2.58</v>
      </c>
      <c r="O21" s="96">
        <f>IF(F21&lt;&gt;"Win",N21,M21*0.95)</f>
        <v>-2.58</v>
      </c>
      <c r="P21" s="96">
        <f>P20+O21</f>
        <v>140.57</v>
      </c>
      <c r="R21" s="58" t="s">
        <v>23</v>
      </c>
      <c r="S21" s="81">
        <f>P21+L21+H21</f>
        <v>316.02</v>
      </c>
      <c r="U21" s="58" t="s">
        <v>26</v>
      </c>
    </row>
    <row r="22" spans="2:21" ht="12.75">
      <c r="B22" s="94" t="s">
        <v>144</v>
      </c>
      <c r="C22" s="59">
        <v>1.82</v>
      </c>
      <c r="D22" s="95">
        <v>1</v>
      </c>
      <c r="E22" s="96">
        <f>-(D22*(C22-1))</f>
        <v>-0.8200000000000001</v>
      </c>
      <c r="F22" s="61" t="s">
        <v>22</v>
      </c>
      <c r="G22" s="97">
        <f>IF(F22&lt;&gt;"Win",E22,D22*0.95)</f>
        <v>-0.8200000000000001</v>
      </c>
      <c r="H22" s="97">
        <f>H21+G22</f>
        <v>4.2799999999999985</v>
      </c>
      <c r="I22" s="98">
        <v>1</v>
      </c>
      <c r="J22" s="99">
        <f>-(I22*(C22-1))</f>
        <v>-0.8200000000000001</v>
      </c>
      <c r="K22" s="96">
        <f>IF(F22&lt;&gt;"Win",J22,I22*0.95)</f>
        <v>-0.8200000000000001</v>
      </c>
      <c r="L22" s="96">
        <f>L21+K22</f>
        <v>169.53</v>
      </c>
      <c r="M22" s="95">
        <v>5</v>
      </c>
      <c r="N22" s="96">
        <f>-(M22*(C22-1))</f>
        <v>-4.1000000000000005</v>
      </c>
      <c r="O22" s="96">
        <f>IF(F22&lt;&gt;"Win",N22,M22*0.95)</f>
        <v>-4.1000000000000005</v>
      </c>
      <c r="P22" s="96">
        <f>P21+O22</f>
        <v>136.47</v>
      </c>
      <c r="R22" s="58" t="s">
        <v>17</v>
      </c>
      <c r="S22" s="81">
        <f>P22+L22+H22</f>
        <v>310.28</v>
      </c>
      <c r="U22" s="58" t="s">
        <v>145</v>
      </c>
    </row>
    <row r="23" spans="1:21" ht="12.75">
      <c r="A23" s="57">
        <v>41624</v>
      </c>
      <c r="B23" s="94" t="s">
        <v>146</v>
      </c>
      <c r="C23" s="59">
        <v>1.94</v>
      </c>
      <c r="D23" s="95">
        <v>1</v>
      </c>
      <c r="E23" s="96">
        <f>-(D23*(C23-1))</f>
        <v>-0.94</v>
      </c>
      <c r="F23" s="61" t="s">
        <v>22</v>
      </c>
      <c r="G23" s="97">
        <f>IF(F23&lt;&gt;"Win",E23,D23*0.95)</f>
        <v>-0.94</v>
      </c>
      <c r="H23" s="97">
        <f>H22+G23</f>
        <v>3.3399999999999985</v>
      </c>
      <c r="I23" s="98">
        <v>2</v>
      </c>
      <c r="J23" s="99">
        <f>-(I23*(C23-1))</f>
        <v>-1.88</v>
      </c>
      <c r="K23" s="96">
        <f>IF(F23&lt;&gt;"Win",J23,I23*0.95)</f>
        <v>-1.88</v>
      </c>
      <c r="L23" s="96">
        <f>L22+K23</f>
        <v>167.65</v>
      </c>
      <c r="M23" s="95">
        <v>8</v>
      </c>
      <c r="N23" s="96">
        <f>-(M23*(C23-1))</f>
        <v>-7.52</v>
      </c>
      <c r="O23" s="96">
        <f>IF(F23&lt;&gt;"Win",N23,M23*0.95)</f>
        <v>-7.52</v>
      </c>
      <c r="P23" s="96">
        <f>P22+O23</f>
        <v>128.95</v>
      </c>
      <c r="R23" s="58" t="s">
        <v>23</v>
      </c>
      <c r="S23" s="81">
        <f>P23+L23+H23</f>
        <v>299.94</v>
      </c>
      <c r="U23" s="58" t="s">
        <v>37</v>
      </c>
    </row>
    <row r="24" spans="2:21" ht="12.75">
      <c r="B24" s="94" t="s">
        <v>147</v>
      </c>
      <c r="C24" s="59">
        <v>1.82</v>
      </c>
      <c r="D24" s="95">
        <v>1</v>
      </c>
      <c r="E24" s="96">
        <f>-(D24*(C24-1))</f>
        <v>-0.8200000000000001</v>
      </c>
      <c r="F24" s="61" t="s">
        <v>16</v>
      </c>
      <c r="G24" s="97">
        <f>IF(F24&lt;&gt;"Win",E24,D24*0.95)</f>
        <v>0.95</v>
      </c>
      <c r="H24" s="97">
        <f>H23+G24</f>
        <v>4.289999999999998</v>
      </c>
      <c r="I24" s="98">
        <v>3</v>
      </c>
      <c r="J24" s="99">
        <f>-(I24*(C24-1))</f>
        <v>-2.46</v>
      </c>
      <c r="K24" s="96">
        <f>IF(F24&lt;&gt;"Win",J24,I24*0.95)</f>
        <v>2.8499999999999996</v>
      </c>
      <c r="L24" s="96">
        <f>L23+K24</f>
        <v>170.5</v>
      </c>
      <c r="M24" s="95">
        <v>13</v>
      </c>
      <c r="N24" s="96">
        <f>-(M24*(C24-1))</f>
        <v>-10.66</v>
      </c>
      <c r="O24" s="96">
        <f>IF(F24&lt;&gt;"Win",N24,M24*0.95)</f>
        <v>12.35</v>
      </c>
      <c r="P24" s="96">
        <f>P23+O24</f>
        <v>141.29999999999998</v>
      </c>
      <c r="R24" s="58" t="s">
        <v>23</v>
      </c>
      <c r="S24" s="81">
        <f>P24+L24+H24</f>
        <v>316.09</v>
      </c>
      <c r="U24" s="58" t="s">
        <v>148</v>
      </c>
    </row>
    <row r="25" spans="2:21" ht="12.75">
      <c r="B25" s="94" t="s">
        <v>149</v>
      </c>
      <c r="C25" s="59">
        <v>1.67</v>
      </c>
      <c r="D25" s="95">
        <v>1</v>
      </c>
      <c r="E25" s="96">
        <f>-(D25*(C25-1))</f>
        <v>-0.6699999999999999</v>
      </c>
      <c r="F25" s="61" t="s">
        <v>22</v>
      </c>
      <c r="G25" s="97">
        <f>IF(F25&lt;&gt;"Win",E25,D25*0.95)</f>
        <v>-0.6699999999999999</v>
      </c>
      <c r="H25" s="97">
        <f>H24+G25</f>
        <v>3.6199999999999983</v>
      </c>
      <c r="I25" s="98">
        <v>1</v>
      </c>
      <c r="J25" s="99">
        <f>-(I25*(C25-1))</f>
        <v>-0.6699999999999999</v>
      </c>
      <c r="K25" s="96">
        <f>IF(F25&lt;&gt;"Win",J25,I25*0.95)</f>
        <v>-0.6699999999999999</v>
      </c>
      <c r="L25" s="96">
        <f>L24+K25</f>
        <v>169.83</v>
      </c>
      <c r="M25" s="95">
        <v>5</v>
      </c>
      <c r="N25" s="96">
        <f>-(M25*(C25-1))</f>
        <v>-3.3499999999999996</v>
      </c>
      <c r="O25" s="96">
        <f>IF(F25&lt;&gt;"Win",N25,M25*0.95)</f>
        <v>-3.3499999999999996</v>
      </c>
      <c r="P25" s="96">
        <f>P24+O25</f>
        <v>137.95</v>
      </c>
      <c r="R25" s="58" t="s">
        <v>23</v>
      </c>
      <c r="S25" s="81">
        <f>P25+L25+H25</f>
        <v>311.4</v>
      </c>
      <c r="U25" s="58" t="s">
        <v>100</v>
      </c>
    </row>
    <row r="26" spans="1:21" ht="12.75">
      <c r="A26" s="57">
        <v>41625</v>
      </c>
      <c r="B26" s="94" t="s">
        <v>150</v>
      </c>
      <c r="C26" s="59">
        <v>1.73</v>
      </c>
      <c r="D26" s="95">
        <v>1</v>
      </c>
      <c r="E26" s="96">
        <f>-(D26*(C26-1))</f>
        <v>-0.73</v>
      </c>
      <c r="F26" s="61" t="s">
        <v>16</v>
      </c>
      <c r="G26" s="97">
        <f>IF(F26&lt;&gt;"Win",E26,D26*0.95)</f>
        <v>0.95</v>
      </c>
      <c r="H26" s="97">
        <f>H25+G26</f>
        <v>4.5699999999999985</v>
      </c>
      <c r="I26" s="98">
        <v>1</v>
      </c>
      <c r="J26" s="99">
        <f>-(I26*(C26-1))</f>
        <v>-0.73</v>
      </c>
      <c r="K26" s="96">
        <f>IF(F26&lt;&gt;"Win",J26,I26*0.95)</f>
        <v>0.95</v>
      </c>
      <c r="L26" s="96">
        <f>L25+K26</f>
        <v>170.78</v>
      </c>
      <c r="M26" s="95">
        <v>8</v>
      </c>
      <c r="N26" s="96">
        <f>-(M26*(C26-1))</f>
        <v>-5.84</v>
      </c>
      <c r="O26" s="96">
        <f>IF(F26&lt;&gt;"Win",N26,M26*0.95)</f>
        <v>7.6</v>
      </c>
      <c r="P26" s="96">
        <f>P25+O26</f>
        <v>145.54999999999998</v>
      </c>
      <c r="R26" s="58" t="s">
        <v>23</v>
      </c>
      <c r="S26" s="81">
        <f>P26+L26+H26</f>
        <v>320.9</v>
      </c>
      <c r="U26" s="58" t="s">
        <v>62</v>
      </c>
    </row>
    <row r="27" spans="1:21" ht="12.75">
      <c r="A27" s="57">
        <v>41626</v>
      </c>
      <c r="B27" s="94" t="s">
        <v>151</v>
      </c>
      <c r="C27" s="59">
        <v>1.65</v>
      </c>
      <c r="D27" s="95">
        <v>1</v>
      </c>
      <c r="E27" s="96">
        <f>-(D27*(C27-1))</f>
        <v>-0.6499999999999999</v>
      </c>
      <c r="F27" s="61" t="s">
        <v>16</v>
      </c>
      <c r="G27" s="97">
        <f>IF(F27&lt;&gt;"Win",E27,D27*0.95)</f>
        <v>0.95</v>
      </c>
      <c r="H27" s="97">
        <f>H26+G27</f>
        <v>5.519999999999999</v>
      </c>
      <c r="I27" s="98">
        <v>1</v>
      </c>
      <c r="J27" s="99">
        <f>-(I27*(C27-1))</f>
        <v>-0.6499999999999999</v>
      </c>
      <c r="K27" s="96">
        <f>IF(F27&lt;&gt;"Win",J27,I27*0.95)</f>
        <v>0.95</v>
      </c>
      <c r="L27" s="96">
        <f>L26+K27</f>
        <v>171.73</v>
      </c>
      <c r="M27" s="95">
        <v>3</v>
      </c>
      <c r="N27" s="96">
        <f>-(M27*(C27-1))</f>
        <v>-1.9499999999999997</v>
      </c>
      <c r="O27" s="96">
        <f>IF(F27&lt;&gt;"Win",N27,M27*0.95)</f>
        <v>2.8499999999999996</v>
      </c>
      <c r="P27" s="96">
        <f>P26+O27</f>
        <v>148.39999999999998</v>
      </c>
      <c r="R27" s="58" t="s">
        <v>23</v>
      </c>
      <c r="S27" s="81">
        <f>P27+L27+H27</f>
        <v>325.65</v>
      </c>
      <c r="U27" s="58" t="s">
        <v>117</v>
      </c>
    </row>
    <row r="28" spans="2:21" ht="12.75">
      <c r="B28" s="94" t="s">
        <v>152</v>
      </c>
      <c r="C28" s="59">
        <v>1.83</v>
      </c>
      <c r="D28" s="95">
        <v>1</v>
      </c>
      <c r="E28" s="96">
        <f>-(D28*(C28-1))</f>
        <v>-0.8300000000000001</v>
      </c>
      <c r="F28" s="61" t="s">
        <v>16</v>
      </c>
      <c r="G28" s="97">
        <f>IF(F28&lt;&gt;"Win",E28,D28*0.95)</f>
        <v>0.95</v>
      </c>
      <c r="H28" s="97">
        <f>H27+G28</f>
        <v>6.469999999999999</v>
      </c>
      <c r="I28" s="98">
        <v>1</v>
      </c>
      <c r="J28" s="99">
        <f>-(I28*(C28-1))</f>
        <v>-0.8300000000000001</v>
      </c>
      <c r="K28" s="96">
        <f>IF(F28&lt;&gt;"Win",J28,I28*0.95)</f>
        <v>0.95</v>
      </c>
      <c r="L28" s="96">
        <f>L27+K28</f>
        <v>172.67999999999998</v>
      </c>
      <c r="M28" s="95">
        <v>1</v>
      </c>
      <c r="N28" s="96">
        <f>-(M28*(C28-1))</f>
        <v>-0.8300000000000001</v>
      </c>
      <c r="O28" s="96">
        <f>IF(F28&lt;&gt;"Win",N28,M28*0.95)</f>
        <v>0.95</v>
      </c>
      <c r="P28" s="96">
        <f>P27+O28</f>
        <v>149.34999999999997</v>
      </c>
      <c r="R28" s="58" t="s">
        <v>17</v>
      </c>
      <c r="S28" s="81">
        <f>P28+L28+H28</f>
        <v>328.5</v>
      </c>
      <c r="U28" s="58" t="s">
        <v>117</v>
      </c>
    </row>
    <row r="29" spans="2:21" ht="12.75">
      <c r="B29" s="94" t="s">
        <v>153</v>
      </c>
      <c r="C29" s="59">
        <v>1.66</v>
      </c>
      <c r="D29" s="95">
        <v>1</v>
      </c>
      <c r="E29" s="96">
        <f>-(D29*(C29-1))</f>
        <v>-0.6599999999999999</v>
      </c>
      <c r="F29" s="61" t="s">
        <v>16</v>
      </c>
      <c r="G29" s="97">
        <f>IF(F29&lt;&gt;"Win",E29,D29*0.95)</f>
        <v>0.95</v>
      </c>
      <c r="H29" s="97">
        <f>H28+G29</f>
        <v>7.419999999999999</v>
      </c>
      <c r="I29" s="98">
        <v>1</v>
      </c>
      <c r="J29" s="99">
        <f>-(I29*(C29-1))</f>
        <v>-0.6599999999999999</v>
      </c>
      <c r="K29" s="96">
        <f>IF(F29&lt;&gt;"Win",J29,I29*0.95)</f>
        <v>0.95</v>
      </c>
      <c r="L29" s="96">
        <f>L28+K29</f>
        <v>173.62999999999997</v>
      </c>
      <c r="M29" s="95">
        <v>1</v>
      </c>
      <c r="N29" s="96">
        <f>-(M29*(C29-1))</f>
        <v>-0.6599999999999999</v>
      </c>
      <c r="O29" s="96">
        <f>IF(F29&lt;&gt;"Win",N29,M29*0.95)</f>
        <v>0.95</v>
      </c>
      <c r="P29" s="96">
        <f>P28+O29</f>
        <v>150.29999999999995</v>
      </c>
      <c r="R29" s="58" t="s">
        <v>23</v>
      </c>
      <c r="S29" s="81">
        <f>P29+L29+H29</f>
        <v>331.34999999999997</v>
      </c>
      <c r="U29" s="58" t="s">
        <v>117</v>
      </c>
    </row>
    <row r="30" spans="1:21" ht="12.75">
      <c r="A30" s="57">
        <v>41627</v>
      </c>
      <c r="B30" s="94" t="s">
        <v>154</v>
      </c>
      <c r="C30" s="59">
        <v>1.88</v>
      </c>
      <c r="D30" s="95">
        <v>1</v>
      </c>
      <c r="E30" s="96">
        <f>-(D30*(C30-1))</f>
        <v>-0.8799999999999999</v>
      </c>
      <c r="F30" s="61" t="s">
        <v>16</v>
      </c>
      <c r="G30" s="97">
        <f>IF(F30&lt;&gt;"Win",E30,D30*0.95)</f>
        <v>0.95</v>
      </c>
      <c r="H30" s="97">
        <f>H29+G30</f>
        <v>8.37</v>
      </c>
      <c r="I30" s="98">
        <v>1</v>
      </c>
      <c r="J30" s="99">
        <f>-(I30*(C30-1))</f>
        <v>-0.8799999999999999</v>
      </c>
      <c r="K30" s="96">
        <f>IF(F30&lt;&gt;"Win",J30,I30*0.95)</f>
        <v>0.95</v>
      </c>
      <c r="L30" s="96">
        <f>L29+K30</f>
        <v>174.57999999999996</v>
      </c>
      <c r="M30" s="95">
        <v>1</v>
      </c>
      <c r="N30" s="96">
        <f>-(M30*(C30-1))</f>
        <v>-0.8799999999999999</v>
      </c>
      <c r="O30" s="96">
        <f>IF(F30&lt;&gt;"Win",N30,M30*0.95)</f>
        <v>0.95</v>
      </c>
      <c r="P30" s="96">
        <f>P29+O30</f>
        <v>151.24999999999994</v>
      </c>
      <c r="R30" s="58" t="s">
        <v>23</v>
      </c>
      <c r="S30" s="81">
        <f>P30+L30+H30</f>
        <v>334.19999999999993</v>
      </c>
      <c r="U30" s="58" t="s">
        <v>100</v>
      </c>
    </row>
    <row r="31" spans="1:21" ht="12.75">
      <c r="A31" s="57">
        <v>41628</v>
      </c>
      <c r="B31" s="94" t="s">
        <v>155</v>
      </c>
      <c r="C31" s="59">
        <v>1.67</v>
      </c>
      <c r="D31" s="95">
        <v>1</v>
      </c>
      <c r="E31" s="96">
        <f>-(D31*(C31-1))</f>
        <v>-0.6699999999999999</v>
      </c>
      <c r="F31" s="61" t="s">
        <v>16</v>
      </c>
      <c r="G31" s="97">
        <f>IF(F31&lt;&gt;"Win",E31,D31*0.95)</f>
        <v>0.95</v>
      </c>
      <c r="H31" s="97">
        <f>H30+G31</f>
        <v>9.319999999999999</v>
      </c>
      <c r="I31" s="98">
        <v>1</v>
      </c>
      <c r="J31" s="99">
        <f>-(I31*(C31-1))</f>
        <v>-0.6699999999999999</v>
      </c>
      <c r="K31" s="96">
        <f>IF(F31&lt;&gt;"Win",J31,I31*0.95)</f>
        <v>0.95</v>
      </c>
      <c r="L31" s="96">
        <f>L30+K31</f>
        <v>175.52999999999994</v>
      </c>
      <c r="M31" s="95">
        <v>1</v>
      </c>
      <c r="N31" s="96">
        <f>-(M31*(C31-1))</f>
        <v>-0.6699999999999999</v>
      </c>
      <c r="O31" s="96">
        <f>IF(F31&lt;&gt;"Win",N31,M31*0.95)</f>
        <v>0.95</v>
      </c>
      <c r="P31" s="96">
        <f>P30+O31</f>
        <v>152.19999999999993</v>
      </c>
      <c r="R31" s="58" t="s">
        <v>23</v>
      </c>
      <c r="S31" s="81">
        <f>P31+L31+H31</f>
        <v>337.0499999999999</v>
      </c>
      <c r="U31" s="58" t="s">
        <v>156</v>
      </c>
    </row>
    <row r="32" spans="2:21" ht="12.75">
      <c r="B32" s="94" t="s">
        <v>157</v>
      </c>
      <c r="C32" s="59">
        <v>1.87</v>
      </c>
      <c r="D32" s="95">
        <v>1</v>
      </c>
      <c r="E32" s="96">
        <f>-(D32*(C32-1))</f>
        <v>-0.8700000000000001</v>
      </c>
      <c r="F32" s="61" t="s">
        <v>16</v>
      </c>
      <c r="G32" s="97">
        <f>IF(F32&lt;&gt;"Win",E32,D32*0.95)</f>
        <v>0.95</v>
      </c>
      <c r="H32" s="97">
        <f>H31+G32</f>
        <v>10.269999999999998</v>
      </c>
      <c r="I32" s="98">
        <v>1</v>
      </c>
      <c r="J32" s="99">
        <f>-(I32*(C32-1))</f>
        <v>-0.8700000000000001</v>
      </c>
      <c r="K32" s="96">
        <f>IF(F32&lt;&gt;"Win",J32,I32*0.95)</f>
        <v>0.95</v>
      </c>
      <c r="L32" s="96">
        <f>L31+K32</f>
        <v>176.47999999999993</v>
      </c>
      <c r="M32" s="95">
        <v>1</v>
      </c>
      <c r="N32" s="96">
        <f>-(M32*(C32-1))</f>
        <v>-0.8700000000000001</v>
      </c>
      <c r="O32" s="96">
        <f>IF(F32&lt;&gt;"Win",N32,M32*0.95)</f>
        <v>0.95</v>
      </c>
      <c r="P32" s="96">
        <f>P31+O32</f>
        <v>153.14999999999992</v>
      </c>
      <c r="R32" s="58" t="s">
        <v>17</v>
      </c>
      <c r="S32" s="81">
        <f>P32+L32+H32</f>
        <v>339.89999999999986</v>
      </c>
      <c r="U32" s="58" t="s">
        <v>148</v>
      </c>
    </row>
    <row r="33" spans="2:21" ht="12.75">
      <c r="B33" s="94" t="s">
        <v>158</v>
      </c>
      <c r="C33" s="59">
        <v>1.79</v>
      </c>
      <c r="D33" s="95">
        <v>1</v>
      </c>
      <c r="E33" s="96">
        <f>-(D33*(C33-1))</f>
        <v>-0.79</v>
      </c>
      <c r="F33" s="61" t="s">
        <v>22</v>
      </c>
      <c r="G33" s="97">
        <f>IF(F33&lt;&gt;"Win",E33,D33*0.95)</f>
        <v>-0.79</v>
      </c>
      <c r="H33" s="97">
        <f>H32+G33</f>
        <v>9.479999999999997</v>
      </c>
      <c r="I33" s="98">
        <v>1</v>
      </c>
      <c r="J33" s="99">
        <f>-(I33*(C33-1))</f>
        <v>-0.79</v>
      </c>
      <c r="K33" s="96">
        <f>IF(F33&lt;&gt;"Win",J33,I33*0.95)</f>
        <v>-0.79</v>
      </c>
      <c r="L33" s="96">
        <f>L32+K33</f>
        <v>175.68999999999994</v>
      </c>
      <c r="M33" s="95">
        <v>1</v>
      </c>
      <c r="N33" s="96">
        <f>-(M33*(C33-1))</f>
        <v>-0.79</v>
      </c>
      <c r="O33" s="96">
        <f>IF(F33&lt;&gt;"Win",N33,M33*0.95)</f>
        <v>-0.79</v>
      </c>
      <c r="P33" s="96">
        <f>P32+O33</f>
        <v>152.35999999999993</v>
      </c>
      <c r="R33" s="58" t="s">
        <v>23</v>
      </c>
      <c r="S33" s="81">
        <f>P33+L33+H33</f>
        <v>337.52999999999986</v>
      </c>
      <c r="U33" s="58" t="s">
        <v>159</v>
      </c>
    </row>
    <row r="34" spans="1:21" ht="12.75">
      <c r="A34" s="57">
        <v>41629</v>
      </c>
      <c r="B34" s="94" t="s">
        <v>160</v>
      </c>
      <c r="C34" s="59">
        <v>1.83</v>
      </c>
      <c r="D34" s="95">
        <v>1</v>
      </c>
      <c r="E34" s="96">
        <f>-(D34*(C34-1))</f>
        <v>-0.8300000000000001</v>
      </c>
      <c r="F34" s="61" t="s">
        <v>22</v>
      </c>
      <c r="G34" s="97">
        <f>IF(F34&lt;&gt;"Win",E34,D34*0.95)</f>
        <v>-0.8300000000000001</v>
      </c>
      <c r="H34" s="97">
        <f>H33+G34</f>
        <v>8.649999999999997</v>
      </c>
      <c r="I34" s="98">
        <v>1</v>
      </c>
      <c r="J34" s="99">
        <f>-(I34*(C34-1))</f>
        <v>-0.8300000000000001</v>
      </c>
      <c r="K34" s="96">
        <f>IF(F34&lt;&gt;"Win",J34,I34*0.95)</f>
        <v>-0.8300000000000001</v>
      </c>
      <c r="L34" s="96">
        <f>L33+K34</f>
        <v>174.85999999999993</v>
      </c>
      <c r="M34" s="95">
        <v>1</v>
      </c>
      <c r="N34" s="96">
        <f>-(M34*(C34-1))</f>
        <v>-0.8300000000000001</v>
      </c>
      <c r="O34" s="96">
        <f>IF(F34&lt;&gt;"Win",N34,M34*0.95)</f>
        <v>-0.8300000000000001</v>
      </c>
      <c r="P34" s="96">
        <f>P33+O34</f>
        <v>151.52999999999992</v>
      </c>
      <c r="R34" s="58" t="s">
        <v>17</v>
      </c>
      <c r="S34" s="81">
        <f>P34+L34+H34</f>
        <v>335.03999999999985</v>
      </c>
      <c r="U34" s="58" t="s">
        <v>39</v>
      </c>
    </row>
    <row r="35" spans="2:21" ht="12.75">
      <c r="B35" s="94" t="s">
        <v>161</v>
      </c>
      <c r="C35" s="59">
        <v>1.75</v>
      </c>
      <c r="D35" s="95">
        <v>1</v>
      </c>
      <c r="E35" s="96">
        <f>-(D35*(C35-1))</f>
        <v>-0.75</v>
      </c>
      <c r="F35" s="61" t="s">
        <v>16</v>
      </c>
      <c r="G35" s="97">
        <f>IF(F35&lt;&gt;"Win",E35,D35*0.95)</f>
        <v>0.95</v>
      </c>
      <c r="H35" s="97">
        <f>H34+G35</f>
        <v>9.599999999999996</v>
      </c>
      <c r="I35" s="98">
        <v>2</v>
      </c>
      <c r="J35" s="99">
        <f>-(I35*(C35-1))</f>
        <v>-1.5</v>
      </c>
      <c r="K35" s="96">
        <f>IF(F35&lt;&gt;"Win",J35,I35*0.95)</f>
        <v>1.9</v>
      </c>
      <c r="L35" s="96">
        <f>L34+K35</f>
        <v>176.75999999999993</v>
      </c>
      <c r="M35" s="95">
        <v>2</v>
      </c>
      <c r="N35" s="96">
        <f>-(M35*(C35-1))</f>
        <v>-1.5</v>
      </c>
      <c r="O35" s="96">
        <f>IF(F35&lt;&gt;"Win",N35,M35*0.95)</f>
        <v>1.9</v>
      </c>
      <c r="P35" s="96">
        <f>P34+O35</f>
        <v>153.42999999999992</v>
      </c>
      <c r="R35" s="58" t="s">
        <v>17</v>
      </c>
      <c r="S35" s="81">
        <f>P35+L35+H35</f>
        <v>339.78999999999985</v>
      </c>
      <c r="U35" s="58" t="s">
        <v>28</v>
      </c>
    </row>
    <row r="36" spans="2:21" ht="12.75">
      <c r="B36" s="94" t="s">
        <v>162</v>
      </c>
      <c r="C36" s="59">
        <v>1.71</v>
      </c>
      <c r="D36" s="95">
        <v>1</v>
      </c>
      <c r="E36" s="96">
        <f>-(D36*(C36-1))</f>
        <v>-0.71</v>
      </c>
      <c r="F36" s="61" t="s">
        <v>16</v>
      </c>
      <c r="G36" s="97">
        <f>IF(F36&lt;&gt;"Win",E36,D36*0.95)</f>
        <v>0.95</v>
      </c>
      <c r="H36" s="97">
        <f>H35+G36</f>
        <v>10.549999999999995</v>
      </c>
      <c r="I36" s="98">
        <v>1</v>
      </c>
      <c r="J36" s="99">
        <f>-(I36*(C36-1))</f>
        <v>-0.71</v>
      </c>
      <c r="K36" s="96">
        <f>IF(F36&lt;&gt;"Win",J36,I36*0.95)</f>
        <v>0.95</v>
      </c>
      <c r="L36" s="96">
        <f>L35+K36</f>
        <v>177.70999999999992</v>
      </c>
      <c r="M36" s="95">
        <v>1</v>
      </c>
      <c r="N36" s="96">
        <f>-(M36*(C36-1))</f>
        <v>-0.71</v>
      </c>
      <c r="O36" s="96">
        <f>IF(F36&lt;&gt;"Win",N36,M36*0.95)</f>
        <v>0.95</v>
      </c>
      <c r="P36" s="96">
        <f>P35+O36</f>
        <v>154.3799999999999</v>
      </c>
      <c r="R36" s="58" t="s">
        <v>17</v>
      </c>
      <c r="S36" s="81">
        <f>P36+L36+H36</f>
        <v>342.6399999999998</v>
      </c>
      <c r="U36" s="58" t="s">
        <v>28</v>
      </c>
    </row>
    <row r="37" spans="1:21" ht="12.75">
      <c r="A37" s="57">
        <v>41630</v>
      </c>
      <c r="B37" s="94" t="s">
        <v>163</v>
      </c>
      <c r="C37" s="59">
        <v>1.73</v>
      </c>
      <c r="D37" s="95">
        <v>1</v>
      </c>
      <c r="E37" s="96">
        <f>-(D37*(C37-1))</f>
        <v>-0.73</v>
      </c>
      <c r="F37" s="61" t="s">
        <v>16</v>
      </c>
      <c r="G37" s="97">
        <f>IF(F37&lt;&gt;"Win",E37,D37*0.95)</f>
        <v>0.95</v>
      </c>
      <c r="H37" s="97">
        <f>H36+G37</f>
        <v>11.499999999999995</v>
      </c>
      <c r="I37" s="98">
        <v>1</v>
      </c>
      <c r="J37" s="99">
        <f>-(I37*(C37-1))</f>
        <v>-0.73</v>
      </c>
      <c r="K37" s="96">
        <f>IF(F37&lt;&gt;"Win",J37,I37*0.95)</f>
        <v>0.95</v>
      </c>
      <c r="L37" s="96">
        <f>L36+K37</f>
        <v>178.6599999999999</v>
      </c>
      <c r="M37" s="95">
        <v>1</v>
      </c>
      <c r="N37" s="96">
        <f>-(M37*(C37-1))</f>
        <v>-0.73</v>
      </c>
      <c r="O37" s="96">
        <f>IF(F37&lt;&gt;"Win",N37,M37*0.95)</f>
        <v>0.95</v>
      </c>
      <c r="P37" s="96">
        <f>P36+O37</f>
        <v>155.3299999999999</v>
      </c>
      <c r="R37" s="58" t="s">
        <v>23</v>
      </c>
      <c r="S37" s="81">
        <f>P37+L37+H37</f>
        <v>345.4899999999998</v>
      </c>
      <c r="U37" s="58" t="s">
        <v>24</v>
      </c>
    </row>
    <row r="38" spans="2:21" ht="12.75">
      <c r="B38" s="94" t="s">
        <v>164</v>
      </c>
      <c r="C38" s="59">
        <v>1.93</v>
      </c>
      <c r="D38" s="95">
        <v>1</v>
      </c>
      <c r="E38" s="96">
        <f>-(D38*(C38-1))</f>
        <v>-0.9299999999999999</v>
      </c>
      <c r="F38" s="61" t="s">
        <v>22</v>
      </c>
      <c r="G38" s="97">
        <f>IF(F38&lt;&gt;"Win",E38,D38*0.95)</f>
        <v>-0.9299999999999999</v>
      </c>
      <c r="H38" s="97">
        <f>H37+G38</f>
        <v>10.569999999999995</v>
      </c>
      <c r="I38" s="98">
        <v>1</v>
      </c>
      <c r="J38" s="99">
        <f>-(I38*(C38-1))</f>
        <v>-0.9299999999999999</v>
      </c>
      <c r="K38" s="96">
        <f>IF(F38&lt;&gt;"Win",J38,I38*0.95)</f>
        <v>-0.9299999999999999</v>
      </c>
      <c r="L38" s="96">
        <f>L37+K38</f>
        <v>177.7299999999999</v>
      </c>
      <c r="M38" s="95">
        <v>1</v>
      </c>
      <c r="N38" s="96">
        <f>-(M38*(C38-1))</f>
        <v>-0.9299999999999999</v>
      </c>
      <c r="O38" s="96">
        <f>IF(F38&lt;&gt;"Win",N38,M38*0.95)</f>
        <v>-0.9299999999999999</v>
      </c>
      <c r="P38" s="96">
        <f>P37+O38</f>
        <v>154.3999999999999</v>
      </c>
      <c r="R38" s="58" t="s">
        <v>17</v>
      </c>
      <c r="S38" s="81">
        <f>P38+L38+H38</f>
        <v>342.69999999999976</v>
      </c>
      <c r="U38" s="58" t="s">
        <v>28</v>
      </c>
    </row>
    <row r="39" spans="2:21" ht="12.75">
      <c r="B39" s="94" t="s">
        <v>165</v>
      </c>
      <c r="C39" s="59">
        <v>1.72</v>
      </c>
      <c r="D39" s="95">
        <v>1</v>
      </c>
      <c r="E39" s="96">
        <f>-(D39*(C39-1))</f>
        <v>-0.72</v>
      </c>
      <c r="F39" s="61" t="s">
        <v>22</v>
      </c>
      <c r="G39" s="97">
        <f>IF(F39&lt;&gt;"Win",E39,D39*0.95)</f>
        <v>-0.72</v>
      </c>
      <c r="H39" s="97">
        <f>H38+G39</f>
        <v>9.849999999999994</v>
      </c>
      <c r="I39" s="98">
        <v>1</v>
      </c>
      <c r="J39" s="99">
        <f>-(I39*(C39-1))</f>
        <v>-0.72</v>
      </c>
      <c r="K39" s="96">
        <f>IF(F39&lt;&gt;"Win",J39,I39*0.95)</f>
        <v>-0.72</v>
      </c>
      <c r="L39" s="96">
        <f>L38+K39</f>
        <v>177.0099999999999</v>
      </c>
      <c r="M39" s="95">
        <v>1</v>
      </c>
      <c r="N39" s="96">
        <f>-(M39*(C39-1))</f>
        <v>-0.72</v>
      </c>
      <c r="O39" s="96">
        <f>IF(F39&lt;&gt;"Win",N39,M39*0.95)</f>
        <v>-0.72</v>
      </c>
      <c r="P39" s="96">
        <f>P38+O39</f>
        <v>153.6799999999999</v>
      </c>
      <c r="R39" s="58" t="s">
        <v>23</v>
      </c>
      <c r="S39" s="81">
        <f>P39+L39+H39</f>
        <v>340.53999999999985</v>
      </c>
      <c r="U39" s="58" t="s">
        <v>166</v>
      </c>
    </row>
    <row r="40" spans="1:21" ht="12.75">
      <c r="A40" s="57">
        <v>41631</v>
      </c>
      <c r="B40" s="94" t="s">
        <v>167</v>
      </c>
      <c r="C40" s="59">
        <v>1.72</v>
      </c>
      <c r="D40" s="95">
        <v>1</v>
      </c>
      <c r="E40" s="96">
        <f>-(D40*(C40-1))</f>
        <v>-0.72</v>
      </c>
      <c r="F40" s="61" t="s">
        <v>16</v>
      </c>
      <c r="G40" s="97">
        <f>IF(F40&lt;&gt;"Win",E40,D40*0.95)</f>
        <v>0.95</v>
      </c>
      <c r="H40" s="97">
        <f>H39+G40</f>
        <v>10.799999999999994</v>
      </c>
      <c r="I40" s="98">
        <v>2</v>
      </c>
      <c r="J40" s="99">
        <f>-(I40*(C40-1))</f>
        <v>-1.44</v>
      </c>
      <c r="K40" s="96">
        <f>IF(F40&lt;&gt;"Win",J40,I40*0.95)</f>
        <v>1.9</v>
      </c>
      <c r="L40" s="96">
        <f>L39+K40</f>
        <v>178.9099999999999</v>
      </c>
      <c r="M40" s="95">
        <v>2</v>
      </c>
      <c r="N40" s="96">
        <f>-(M40*(C40-1))</f>
        <v>-1.44</v>
      </c>
      <c r="O40" s="96">
        <f>IF(F40&lt;&gt;"Win",N40,M40*0.95)</f>
        <v>1.9</v>
      </c>
      <c r="P40" s="96">
        <f>P39+O40</f>
        <v>155.5799999999999</v>
      </c>
      <c r="R40" s="58" t="s">
        <v>23</v>
      </c>
      <c r="S40" s="81">
        <f>P40+L40+H40</f>
        <v>345.2899999999998</v>
      </c>
      <c r="U40" s="58" t="s">
        <v>117</v>
      </c>
    </row>
    <row r="41" spans="1:21" ht="12.75">
      <c r="A41" s="57">
        <v>41634</v>
      </c>
      <c r="B41" s="94" t="s">
        <v>168</v>
      </c>
      <c r="C41" s="59">
        <v>1.69</v>
      </c>
      <c r="D41" s="95">
        <v>1</v>
      </c>
      <c r="E41" s="96">
        <f>-(D41*(C41-1))</f>
        <v>-0.69</v>
      </c>
      <c r="F41" s="61" t="s">
        <v>22</v>
      </c>
      <c r="G41" s="97">
        <f>IF(F41&lt;&gt;"Win",E41,D41*0.95)</f>
        <v>-0.69</v>
      </c>
      <c r="H41" s="97">
        <f>H40+G41</f>
        <v>10.109999999999994</v>
      </c>
      <c r="I41" s="98">
        <v>1</v>
      </c>
      <c r="J41" s="99">
        <f>-(I41*(C41-1))</f>
        <v>-0.69</v>
      </c>
      <c r="K41" s="96">
        <f>IF(F41&lt;&gt;"Win",J41,I41*0.95)</f>
        <v>-0.69</v>
      </c>
      <c r="L41" s="96">
        <f>L40+K41</f>
        <v>178.2199999999999</v>
      </c>
      <c r="M41" s="95">
        <v>1</v>
      </c>
      <c r="N41" s="96">
        <f>-(M41*(C41-1))</f>
        <v>-0.69</v>
      </c>
      <c r="O41" s="96">
        <f>IF(F41&lt;&gt;"Win",N41,M41*0.95)</f>
        <v>-0.69</v>
      </c>
      <c r="P41" s="96">
        <f>P40+O41</f>
        <v>154.8899999999999</v>
      </c>
      <c r="R41" s="58" t="s">
        <v>17</v>
      </c>
      <c r="S41" s="81">
        <f>P41+L41+H41</f>
        <v>343.2199999999998</v>
      </c>
      <c r="U41" s="58" t="s">
        <v>62</v>
      </c>
    </row>
    <row r="42" spans="2:21" ht="12.75">
      <c r="B42" s="94" t="s">
        <v>169</v>
      </c>
      <c r="C42" s="59">
        <v>1.86</v>
      </c>
      <c r="D42" s="95">
        <v>1</v>
      </c>
      <c r="E42" s="96">
        <f>-(D42*(C42-1))</f>
        <v>-0.8600000000000001</v>
      </c>
      <c r="F42" s="61" t="s">
        <v>22</v>
      </c>
      <c r="G42" s="97">
        <f>IF(F42&lt;&gt;"Win",E42,D42*0.95)</f>
        <v>-0.8600000000000001</v>
      </c>
      <c r="H42" s="97">
        <f>H41+G42</f>
        <v>9.249999999999995</v>
      </c>
      <c r="I42" s="98">
        <v>1</v>
      </c>
      <c r="J42" s="99">
        <f>-(I42*(C42-1))</f>
        <v>-0.8600000000000001</v>
      </c>
      <c r="K42" s="96">
        <f>IF(F42&lt;&gt;"Win",J42,I42*0.95)</f>
        <v>-0.8600000000000001</v>
      </c>
      <c r="L42" s="96">
        <f>L41+K42</f>
        <v>177.3599999999999</v>
      </c>
      <c r="M42" s="95">
        <v>1</v>
      </c>
      <c r="N42" s="96">
        <f>-(M42*(C42-1))</f>
        <v>-0.8600000000000001</v>
      </c>
      <c r="O42" s="96">
        <f>IF(F42&lt;&gt;"Win",N42,M42*0.95)</f>
        <v>-0.8600000000000001</v>
      </c>
      <c r="P42" s="96">
        <f>P41+O42</f>
        <v>154.0299999999999</v>
      </c>
      <c r="R42" s="58" t="s">
        <v>17</v>
      </c>
      <c r="S42" s="81">
        <f>P42+L42+H42</f>
        <v>340.63999999999976</v>
      </c>
      <c r="U42" s="58" t="s">
        <v>62</v>
      </c>
    </row>
    <row r="43" spans="1:21" ht="12.75">
      <c r="A43" s="57">
        <v>41635</v>
      </c>
      <c r="B43" s="100" t="s">
        <v>170</v>
      </c>
      <c r="C43" s="59">
        <v>1.8</v>
      </c>
      <c r="D43" s="95">
        <v>1</v>
      </c>
      <c r="E43" s="96">
        <f>-(D43*(C43-1))</f>
        <v>-0.8</v>
      </c>
      <c r="F43" s="61" t="s">
        <v>22</v>
      </c>
      <c r="G43" s="97">
        <f>IF(F43&lt;&gt;"Win",E43,D43*0.95)</f>
        <v>-0.8</v>
      </c>
      <c r="H43" s="97">
        <f>H42+G43</f>
        <v>8.449999999999994</v>
      </c>
      <c r="I43" s="98">
        <v>2</v>
      </c>
      <c r="J43" s="99">
        <f>-(I43*(C43-1))</f>
        <v>-1.6</v>
      </c>
      <c r="K43" s="96">
        <f>IF(F43&lt;&gt;"Win",J43,I43*0.95)</f>
        <v>-1.6</v>
      </c>
      <c r="L43" s="96">
        <f>L42+K43</f>
        <v>175.7599999999999</v>
      </c>
      <c r="M43" s="95">
        <v>2</v>
      </c>
      <c r="N43" s="96">
        <f>-(M43*(C43-1))</f>
        <v>-1.6</v>
      </c>
      <c r="O43" s="96">
        <f>IF(F43&lt;&gt;"Win",N43,M43*0.95)</f>
        <v>-1.6</v>
      </c>
      <c r="P43" s="96">
        <f>P42+O43</f>
        <v>152.4299999999999</v>
      </c>
      <c r="R43" s="58" t="s">
        <v>17</v>
      </c>
      <c r="S43" s="81">
        <f>P43+L43+H43</f>
        <v>336.6399999999998</v>
      </c>
      <c r="U43" s="58" t="s">
        <v>171</v>
      </c>
    </row>
    <row r="44" spans="2:21" ht="12.75">
      <c r="B44" s="94" t="s">
        <v>172</v>
      </c>
      <c r="C44" s="59">
        <v>1.78</v>
      </c>
      <c r="D44" s="95">
        <v>1</v>
      </c>
      <c r="E44" s="96">
        <f>-(D44*(C44-1))</f>
        <v>-0.78</v>
      </c>
      <c r="F44" s="61" t="s">
        <v>22</v>
      </c>
      <c r="G44" s="97">
        <f>IF(F44&lt;&gt;"Win",E44,D44*0.95)</f>
        <v>-0.78</v>
      </c>
      <c r="H44" s="97">
        <f>H43+G44</f>
        <v>7.669999999999994</v>
      </c>
      <c r="I44" s="98">
        <v>3</v>
      </c>
      <c r="J44" s="99">
        <f>-(I44*(C44-1))</f>
        <v>-2.34</v>
      </c>
      <c r="K44" s="96">
        <f>IF(F44&lt;&gt;"Win",J44,I44*0.95)</f>
        <v>-2.34</v>
      </c>
      <c r="L44" s="96">
        <f>L43+K44</f>
        <v>173.4199999999999</v>
      </c>
      <c r="M44" s="95">
        <v>3</v>
      </c>
      <c r="N44" s="96">
        <f>-(M44*(C44-1))</f>
        <v>-2.34</v>
      </c>
      <c r="O44" s="96">
        <f>IF(F44&lt;&gt;"Win",N44,M44*0.95)</f>
        <v>-2.34</v>
      </c>
      <c r="P44" s="96">
        <f>P43+O44</f>
        <v>150.0899999999999</v>
      </c>
      <c r="R44" s="58" t="s">
        <v>23</v>
      </c>
      <c r="S44" s="81">
        <f>P44+L44+H44</f>
        <v>331.1799999999998</v>
      </c>
      <c r="U44" s="58" t="s">
        <v>173</v>
      </c>
    </row>
    <row r="45" spans="2:21" ht="12.75">
      <c r="B45" s="94" t="s">
        <v>174</v>
      </c>
      <c r="C45" s="59">
        <v>1.77</v>
      </c>
      <c r="D45" s="95">
        <v>1</v>
      </c>
      <c r="E45" s="96">
        <f>-(D45*(C45-1))</f>
        <v>-0.77</v>
      </c>
      <c r="F45" s="61" t="s">
        <v>16</v>
      </c>
      <c r="G45" s="97">
        <f>IF(F45&lt;&gt;"Win",E45,D45*0.95)</f>
        <v>0.95</v>
      </c>
      <c r="H45" s="97">
        <f>H44+G45</f>
        <v>8.619999999999994</v>
      </c>
      <c r="I45" s="98">
        <v>5</v>
      </c>
      <c r="J45" s="99">
        <f>-(I45*(C45-1))</f>
        <v>-3.85</v>
      </c>
      <c r="K45" s="96">
        <f>IF(F45&lt;&gt;"Win",J45,I45*0.95)</f>
        <v>4.75</v>
      </c>
      <c r="L45" s="96">
        <f>L44+K45</f>
        <v>178.1699999999999</v>
      </c>
      <c r="M45" s="95">
        <v>5</v>
      </c>
      <c r="N45" s="96">
        <f>-(M45*(C45-1))</f>
        <v>-3.85</v>
      </c>
      <c r="O45" s="96">
        <f>IF(F45&lt;&gt;"Win",N45,M45*0.95)</f>
        <v>4.75</v>
      </c>
      <c r="P45" s="96">
        <f>P44+O45</f>
        <v>154.8399999999999</v>
      </c>
      <c r="R45" s="58" t="s">
        <v>17</v>
      </c>
      <c r="S45" s="81">
        <f>P45+L45+H45</f>
        <v>341.62999999999977</v>
      </c>
      <c r="U45" s="58" t="s">
        <v>148</v>
      </c>
    </row>
    <row r="46" spans="1:21" ht="12.75">
      <c r="A46" s="57">
        <v>41636</v>
      </c>
      <c r="B46" s="94" t="s">
        <v>175</v>
      </c>
      <c r="C46" s="59">
        <v>1.74</v>
      </c>
      <c r="D46" s="95">
        <v>1</v>
      </c>
      <c r="E46" s="96">
        <f>-(D46*(C46-1))</f>
        <v>-0.74</v>
      </c>
      <c r="F46" s="61" t="s">
        <v>22</v>
      </c>
      <c r="G46" s="97">
        <f>IF(F46&lt;&gt;"Win",E46,D46*0.95)</f>
        <v>-0.74</v>
      </c>
      <c r="H46" s="97">
        <f>H45+G46</f>
        <v>7.879999999999994</v>
      </c>
      <c r="I46" s="98">
        <v>1</v>
      </c>
      <c r="J46" s="99">
        <f>-(I46*(C46-1))</f>
        <v>-0.74</v>
      </c>
      <c r="K46" s="96">
        <f>IF(F46&lt;&gt;"Win",J46,I46*0.95)</f>
        <v>-0.74</v>
      </c>
      <c r="L46" s="96">
        <f>L45+K46</f>
        <v>177.4299999999999</v>
      </c>
      <c r="M46" s="95">
        <v>2</v>
      </c>
      <c r="N46" s="96">
        <f>-(M46*(C46-1))</f>
        <v>-1.48</v>
      </c>
      <c r="O46" s="96">
        <f>IF(F46&lt;&gt;"Win",N46,M46*0.95)</f>
        <v>-1.48</v>
      </c>
      <c r="P46" s="96">
        <f>P45+O46</f>
        <v>153.3599999999999</v>
      </c>
      <c r="R46" s="58" t="s">
        <v>23</v>
      </c>
      <c r="S46" s="81">
        <f>P46+L46+H46</f>
        <v>338.6699999999998</v>
      </c>
      <c r="U46" s="58" t="s">
        <v>35</v>
      </c>
    </row>
    <row r="47" spans="2:21" ht="12.75">
      <c r="B47" s="94" t="s">
        <v>176</v>
      </c>
      <c r="C47" s="59">
        <v>1.9</v>
      </c>
      <c r="D47" s="95">
        <v>1</v>
      </c>
      <c r="E47" s="96">
        <f>-(D47*(C47-1))</f>
        <v>-0.8999999999999999</v>
      </c>
      <c r="F47" s="61" t="s">
        <v>22</v>
      </c>
      <c r="G47" s="97">
        <f>IF(F47&lt;&gt;"Win",E47,D47*0.95)</f>
        <v>-0.8999999999999999</v>
      </c>
      <c r="H47" s="97">
        <f>H46+G47</f>
        <v>6.979999999999993</v>
      </c>
      <c r="I47" s="98">
        <v>1</v>
      </c>
      <c r="J47" s="99">
        <f>-(I47*(C47-1))</f>
        <v>-0.8999999999999999</v>
      </c>
      <c r="K47" s="96">
        <f>IF(F47&lt;&gt;"Win",J47,I47*0.95)</f>
        <v>-0.8999999999999999</v>
      </c>
      <c r="L47" s="96">
        <f>L46+K47</f>
        <v>176.5299999999999</v>
      </c>
      <c r="M47" s="95">
        <v>3</v>
      </c>
      <c r="N47" s="96">
        <f>-(M47*(C47-1))</f>
        <v>-2.6999999999999997</v>
      </c>
      <c r="O47" s="96">
        <f>IF(F47&lt;&gt;"Win",N47,M47*0.95)</f>
        <v>-2.6999999999999997</v>
      </c>
      <c r="P47" s="96">
        <f>P46+O47</f>
        <v>150.6599999999999</v>
      </c>
      <c r="R47" s="58" t="s">
        <v>23</v>
      </c>
      <c r="S47" s="81">
        <f>P47+L47+H47</f>
        <v>334.16999999999985</v>
      </c>
      <c r="U47" s="58" t="s">
        <v>148</v>
      </c>
    </row>
    <row r="48" spans="2:21" ht="12.75">
      <c r="B48" s="94" t="s">
        <v>177</v>
      </c>
      <c r="C48" s="59">
        <v>1.77</v>
      </c>
      <c r="D48" s="95">
        <v>1</v>
      </c>
      <c r="E48" s="96">
        <f>-(D48*(C48-1))</f>
        <v>-0.77</v>
      </c>
      <c r="F48" s="61" t="s">
        <v>22</v>
      </c>
      <c r="G48" s="97">
        <f>IF(F48&lt;&gt;"Win",E48,D48*0.95)</f>
        <v>-0.77</v>
      </c>
      <c r="H48" s="97">
        <f>H47+G48</f>
        <v>6.209999999999994</v>
      </c>
      <c r="I48" s="98">
        <v>2</v>
      </c>
      <c r="J48" s="99">
        <f>-(I48*(C48-1))</f>
        <v>-1.54</v>
      </c>
      <c r="K48" s="96">
        <f>IF(F48&lt;&gt;"Win",J48,I48*0.95)</f>
        <v>-1.54</v>
      </c>
      <c r="L48" s="96">
        <f>L47+K48</f>
        <v>174.9899999999999</v>
      </c>
      <c r="M48" s="95">
        <v>5</v>
      </c>
      <c r="N48" s="96">
        <f>-(M48*(C48-1))</f>
        <v>-3.85</v>
      </c>
      <c r="O48" s="96">
        <f>IF(F48&lt;&gt;"Win",N48,M48*0.95)</f>
        <v>-3.85</v>
      </c>
      <c r="P48" s="96">
        <f>P47+O48</f>
        <v>146.80999999999992</v>
      </c>
      <c r="R48" s="58" t="s">
        <v>23</v>
      </c>
      <c r="S48" s="81">
        <f>P48+L48+H48</f>
        <v>328.0099999999998</v>
      </c>
      <c r="U48" s="58" t="s">
        <v>35</v>
      </c>
    </row>
    <row r="49" spans="1:21" ht="12.75">
      <c r="A49" s="57">
        <v>41638</v>
      </c>
      <c r="B49" s="94" t="s">
        <v>178</v>
      </c>
      <c r="C49" s="59">
        <v>1.81</v>
      </c>
      <c r="D49" s="95">
        <v>1</v>
      </c>
      <c r="E49" s="96">
        <f>-(D49*(C49-1))</f>
        <v>-0.81</v>
      </c>
      <c r="F49" s="61" t="s">
        <v>22</v>
      </c>
      <c r="G49" s="97">
        <f>IF(F49&lt;&gt;"Win",E49,D49*0.95)</f>
        <v>-0.81</v>
      </c>
      <c r="H49" s="97">
        <f>H48+G49</f>
        <v>5.399999999999993</v>
      </c>
      <c r="I49" s="98">
        <v>3</v>
      </c>
      <c r="J49" s="99">
        <f>-(I49*(C49-1))</f>
        <v>-2.43</v>
      </c>
      <c r="K49" s="96">
        <f>IF(F49&lt;&gt;"Win",J49,I49*0.95)</f>
        <v>-2.43</v>
      </c>
      <c r="L49" s="96">
        <f>L48+K49</f>
        <v>172.5599999999999</v>
      </c>
      <c r="M49" s="95">
        <v>8</v>
      </c>
      <c r="N49" s="96">
        <f>-(M49*(C49-1))</f>
        <v>-6.48</v>
      </c>
      <c r="O49" s="96">
        <f>IF(F49&lt;&gt;"Win",N49,M49*0.95)</f>
        <v>-6.48</v>
      </c>
      <c r="P49" s="96">
        <f>P48+O49</f>
        <v>140.32999999999993</v>
      </c>
      <c r="R49" s="58" t="s">
        <v>17</v>
      </c>
      <c r="S49" s="81">
        <f>P49+L49+H49</f>
        <v>318.2899999999998</v>
      </c>
      <c r="U49" s="58" t="s">
        <v>171</v>
      </c>
    </row>
    <row r="50" spans="1:21" ht="12.75">
      <c r="A50" s="57">
        <v>41641</v>
      </c>
      <c r="B50" s="94" t="s">
        <v>179</v>
      </c>
      <c r="C50" s="59">
        <v>1.68</v>
      </c>
      <c r="D50" s="95">
        <v>1</v>
      </c>
      <c r="E50" s="96">
        <f>-(D50*(C50-1))</f>
        <v>-0.6799999999999999</v>
      </c>
      <c r="F50" s="61" t="s">
        <v>16</v>
      </c>
      <c r="G50" s="97">
        <f>IF(F50&lt;&gt;"Win",E50,D50*0.95)</f>
        <v>0.95</v>
      </c>
      <c r="H50" s="97">
        <f>H49+G50</f>
        <v>6.349999999999993</v>
      </c>
      <c r="I50" s="98">
        <v>5</v>
      </c>
      <c r="J50" s="99">
        <f>-(I50*(C50-1))</f>
        <v>-3.3999999999999995</v>
      </c>
      <c r="K50" s="96">
        <f>IF(F50&lt;&gt;"Win",J50,I50*0.95)</f>
        <v>4.75</v>
      </c>
      <c r="L50" s="96">
        <f>L49+K50</f>
        <v>177.3099999999999</v>
      </c>
      <c r="M50" s="95">
        <v>13</v>
      </c>
      <c r="N50" s="96">
        <f>-(M50*(C50-1))</f>
        <v>-8.84</v>
      </c>
      <c r="O50" s="96">
        <f>IF(F50&lt;&gt;"Win",N50,M50*0.95)</f>
        <v>12.35</v>
      </c>
      <c r="P50" s="96">
        <f>P49+O50</f>
        <v>152.67999999999992</v>
      </c>
      <c r="R50" s="58" t="s">
        <v>17</v>
      </c>
      <c r="S50" s="81">
        <f>P50+L50+H50</f>
        <v>336.33999999999975</v>
      </c>
      <c r="U50" s="58" t="s">
        <v>173</v>
      </c>
    </row>
    <row r="51" spans="2:21" ht="12.75">
      <c r="B51" s="94" t="s">
        <v>180</v>
      </c>
      <c r="C51" s="59">
        <v>1.91</v>
      </c>
      <c r="D51" s="95">
        <v>1</v>
      </c>
      <c r="E51" s="96">
        <f>-(D51*(C51-1))</f>
        <v>-0.9099999999999999</v>
      </c>
      <c r="F51" s="61" t="s">
        <v>22</v>
      </c>
      <c r="G51" s="97">
        <f>IF(F51&lt;&gt;"Win",E51,D51*0.95)</f>
        <v>-0.9099999999999999</v>
      </c>
      <c r="H51" s="97">
        <f>H50+G51</f>
        <v>5.439999999999993</v>
      </c>
      <c r="I51" s="98">
        <v>1</v>
      </c>
      <c r="J51" s="99">
        <f>-(I51*(C51-1))</f>
        <v>-0.9099999999999999</v>
      </c>
      <c r="K51" s="96">
        <f>IF(F51&lt;&gt;"Win",J51,I51*0.95)</f>
        <v>-0.9099999999999999</v>
      </c>
      <c r="L51" s="96">
        <f>L50+K51</f>
        <v>176.3999999999999</v>
      </c>
      <c r="M51" s="95">
        <v>5</v>
      </c>
      <c r="N51" s="96">
        <f>-(M51*(C51-1))</f>
        <v>-4.55</v>
      </c>
      <c r="O51" s="96">
        <f>IF(F51&lt;&gt;"Win",N51,M51*0.95)</f>
        <v>-4.55</v>
      </c>
      <c r="P51" s="96">
        <f>P50+O51</f>
        <v>148.1299999999999</v>
      </c>
      <c r="R51" s="58" t="s">
        <v>17</v>
      </c>
      <c r="S51" s="81">
        <f>P51+L51+H51</f>
        <v>329.9699999999998</v>
      </c>
      <c r="U51" s="58" t="s">
        <v>181</v>
      </c>
    </row>
    <row r="52" spans="2:21" ht="12.75">
      <c r="B52" s="94" t="s">
        <v>182</v>
      </c>
      <c r="C52" s="59">
        <v>1.78</v>
      </c>
      <c r="D52" s="95">
        <v>1</v>
      </c>
      <c r="E52" s="96">
        <f>-(D52*(C52-1))</f>
        <v>-0.78</v>
      </c>
      <c r="F52" s="61" t="s">
        <v>16</v>
      </c>
      <c r="G52" s="97">
        <f>IF(F52&lt;&gt;"Win",E52,D52*0.95)</f>
        <v>0.95</v>
      </c>
      <c r="H52" s="97">
        <f>H51+G52</f>
        <v>6.3899999999999935</v>
      </c>
      <c r="I52" s="98">
        <v>1</v>
      </c>
      <c r="J52" s="99">
        <f>-(I52*(C52-1))</f>
        <v>-0.78</v>
      </c>
      <c r="K52" s="96">
        <f>IF(F52&lt;&gt;"Win",J52,I52*0.95)</f>
        <v>0.95</v>
      </c>
      <c r="L52" s="96">
        <f>L51+K52</f>
        <v>177.34999999999988</v>
      </c>
      <c r="M52" s="95">
        <v>8</v>
      </c>
      <c r="N52" s="96">
        <f>-(M52*(C52-1))</f>
        <v>-6.24</v>
      </c>
      <c r="O52" s="96">
        <f>IF(F52&lt;&gt;"Win",N52,M52*0.95)</f>
        <v>7.6</v>
      </c>
      <c r="P52" s="96">
        <f>P51+O52</f>
        <v>155.7299999999999</v>
      </c>
      <c r="R52" s="58" t="s">
        <v>23</v>
      </c>
      <c r="S52" s="81">
        <f>P52+L52+H52</f>
        <v>339.4699999999998</v>
      </c>
      <c r="U52" s="58" t="s">
        <v>181</v>
      </c>
    </row>
    <row r="53" spans="1:21" ht="12.75">
      <c r="A53" s="57">
        <v>41642</v>
      </c>
      <c r="B53" s="94" t="s">
        <v>183</v>
      </c>
      <c r="C53" s="59">
        <v>1.93</v>
      </c>
      <c r="D53" s="95">
        <v>1</v>
      </c>
      <c r="E53" s="96">
        <f>-(D53*(C53-1))</f>
        <v>-0.9299999999999999</v>
      </c>
      <c r="F53" s="61" t="s">
        <v>22</v>
      </c>
      <c r="G53" s="97">
        <f>IF(F53&lt;&gt;"Win",E53,D53*0.95)</f>
        <v>-0.9299999999999999</v>
      </c>
      <c r="H53" s="97">
        <f>H52+G53</f>
        <v>5.459999999999994</v>
      </c>
      <c r="I53" s="98">
        <v>1</v>
      </c>
      <c r="J53" s="99">
        <f>-(I53*(C53-1))</f>
        <v>-0.9299999999999999</v>
      </c>
      <c r="K53" s="96">
        <f>IF(F53&lt;&gt;"Win",J53,I53*0.95)</f>
        <v>-0.9299999999999999</v>
      </c>
      <c r="L53" s="96">
        <f>L52+K53</f>
        <v>176.41999999999987</v>
      </c>
      <c r="M53" s="95">
        <v>3</v>
      </c>
      <c r="N53" s="96">
        <f>-(M53*(C53-1))</f>
        <v>-2.79</v>
      </c>
      <c r="O53" s="96">
        <f>IF(F53&lt;&gt;"Win",N53,M53*0.95)</f>
        <v>-2.79</v>
      </c>
      <c r="P53" s="96">
        <f>P52+O53</f>
        <v>152.9399999999999</v>
      </c>
      <c r="R53" s="58" t="s">
        <v>23</v>
      </c>
      <c r="S53" s="81">
        <f>P53+L53+H53</f>
        <v>334.81999999999977</v>
      </c>
      <c r="U53" s="58" t="s">
        <v>171</v>
      </c>
    </row>
    <row r="54" spans="2:21" ht="12.75">
      <c r="B54" s="94" t="s">
        <v>184</v>
      </c>
      <c r="C54" s="59">
        <v>1.73</v>
      </c>
      <c r="D54" s="95">
        <v>1</v>
      </c>
      <c r="E54" s="96">
        <f>-(D54*(C54-1))</f>
        <v>-0.73</v>
      </c>
      <c r="F54" s="61" t="s">
        <v>16</v>
      </c>
      <c r="G54" s="97">
        <f>IF(F54&lt;&gt;"Win",E54,D54*0.95)</f>
        <v>0.95</v>
      </c>
      <c r="H54" s="97">
        <f>H53+G54</f>
        <v>6.409999999999994</v>
      </c>
      <c r="I54" s="98">
        <v>1</v>
      </c>
      <c r="J54" s="99">
        <f>-(I54*(C54-1))</f>
        <v>-0.73</v>
      </c>
      <c r="K54" s="96">
        <f>IF(F54&lt;&gt;"Win",J54,I54*0.95)</f>
        <v>0.95</v>
      </c>
      <c r="L54" s="96">
        <f>L53+K54</f>
        <v>177.36999999999986</v>
      </c>
      <c r="M54" s="95">
        <v>5</v>
      </c>
      <c r="N54" s="96">
        <f>-(M54*(C54-1))</f>
        <v>-3.65</v>
      </c>
      <c r="O54" s="96">
        <f>IF(F54&lt;&gt;"Win",N54,M54*0.95)</f>
        <v>4.75</v>
      </c>
      <c r="P54" s="96">
        <f>P53+O54</f>
        <v>157.6899999999999</v>
      </c>
      <c r="R54" s="58" t="s">
        <v>17</v>
      </c>
      <c r="S54" s="81">
        <f>P54+L54+H54</f>
        <v>341.46999999999974</v>
      </c>
      <c r="U54" s="58" t="s">
        <v>62</v>
      </c>
    </row>
    <row r="55" spans="1:21" ht="12.75">
      <c r="A55" s="57">
        <v>41643</v>
      </c>
      <c r="B55" s="94" t="s">
        <v>185</v>
      </c>
      <c r="C55" s="59">
        <v>1.84</v>
      </c>
      <c r="D55" s="95">
        <v>1</v>
      </c>
      <c r="E55" s="96">
        <f>-(D55*(C55-1))</f>
        <v>-0.8400000000000001</v>
      </c>
      <c r="F55" s="61" t="s">
        <v>16</v>
      </c>
      <c r="G55" s="97">
        <f>IF(F55&lt;&gt;"Win",E55,D55*0.95)</f>
        <v>0.95</v>
      </c>
      <c r="H55" s="97">
        <f>H54+G55</f>
        <v>7.359999999999994</v>
      </c>
      <c r="I55" s="98">
        <v>1</v>
      </c>
      <c r="J55" s="99">
        <f>-(I55*(C55-1))</f>
        <v>-0.8400000000000001</v>
      </c>
      <c r="K55" s="96">
        <f>IF(F55&lt;&gt;"Win",J55,I55*0.95)</f>
        <v>0.95</v>
      </c>
      <c r="L55" s="96">
        <f>L54+K55</f>
        <v>178.31999999999985</v>
      </c>
      <c r="M55" s="95">
        <v>2</v>
      </c>
      <c r="N55" s="96">
        <f>-(M55*(C55-1))</f>
        <v>-1.6800000000000002</v>
      </c>
      <c r="O55" s="96">
        <f>IF(F55&lt;&gt;"Win",N55,M55*0.95)</f>
        <v>1.9</v>
      </c>
      <c r="P55" s="96">
        <f>P54+O55</f>
        <v>159.58999999999992</v>
      </c>
      <c r="R55" s="58" t="s">
        <v>17</v>
      </c>
      <c r="S55" s="81">
        <f>P55+L55+H55</f>
        <v>345.26999999999975</v>
      </c>
      <c r="U55" s="58" t="s">
        <v>62</v>
      </c>
    </row>
    <row r="56" spans="2:21" ht="12.75">
      <c r="B56" s="94" t="s">
        <v>186</v>
      </c>
      <c r="C56" s="59">
        <v>1.9</v>
      </c>
      <c r="D56" s="95">
        <v>1</v>
      </c>
      <c r="E56" s="96">
        <f>-(D56*(C56-1))</f>
        <v>-0.8999999999999999</v>
      </c>
      <c r="F56" s="61" t="s">
        <v>22</v>
      </c>
      <c r="G56" s="97">
        <f>IF(F56&lt;&gt;"Win",E56,D56*0.95)</f>
        <v>-0.8999999999999999</v>
      </c>
      <c r="H56" s="97">
        <f>H55+G56</f>
        <v>6.459999999999994</v>
      </c>
      <c r="I56" s="98">
        <v>1</v>
      </c>
      <c r="J56" s="99">
        <f>-(I56*(C56-1))</f>
        <v>-0.8999999999999999</v>
      </c>
      <c r="K56" s="96">
        <f>IF(F56&lt;&gt;"Win",J56,I56*0.95)</f>
        <v>-0.8999999999999999</v>
      </c>
      <c r="L56" s="96">
        <f>L55+K56</f>
        <v>177.41999999999985</v>
      </c>
      <c r="M56" s="95">
        <v>1</v>
      </c>
      <c r="N56" s="96">
        <f>-(M56*(C56-1))</f>
        <v>-0.8999999999999999</v>
      </c>
      <c r="O56" s="96">
        <f>IF(F56&lt;&gt;"Win",N56,M56*0.95)</f>
        <v>-0.8999999999999999</v>
      </c>
      <c r="P56" s="96">
        <f>P55+O56</f>
        <v>158.6899999999999</v>
      </c>
      <c r="R56" s="58" t="s">
        <v>17</v>
      </c>
      <c r="S56" s="81">
        <f>P56+L56+H56</f>
        <v>342.56999999999977</v>
      </c>
      <c r="U56" s="58" t="s">
        <v>62</v>
      </c>
    </row>
    <row r="57" spans="2:21" ht="12.75">
      <c r="B57" s="94" t="s">
        <v>187</v>
      </c>
      <c r="C57" s="59">
        <v>1.76</v>
      </c>
      <c r="D57" s="95">
        <v>1</v>
      </c>
      <c r="E57" s="96">
        <f>-(D57*(C57-1))</f>
        <v>-0.76</v>
      </c>
      <c r="F57" s="61" t="s">
        <v>16</v>
      </c>
      <c r="G57" s="97">
        <f>IF(F57&lt;&gt;"Win",E57,D57*0.95)</f>
        <v>0.95</v>
      </c>
      <c r="H57" s="97">
        <f>H56+G57</f>
        <v>7.409999999999994</v>
      </c>
      <c r="I57" s="98">
        <v>1</v>
      </c>
      <c r="J57" s="99">
        <f>-(I57*(C57-1))</f>
        <v>-0.76</v>
      </c>
      <c r="K57" s="96">
        <f>IF(F57&lt;&gt;"Win",J57,I57*0.95)</f>
        <v>0.95</v>
      </c>
      <c r="L57" s="96">
        <f>L56+K57</f>
        <v>178.36999999999983</v>
      </c>
      <c r="M57" s="95">
        <v>1</v>
      </c>
      <c r="N57" s="96">
        <f>-(M57*(C57-1))</f>
        <v>-0.76</v>
      </c>
      <c r="O57" s="96">
        <f>IF(F57&lt;&gt;"Win",N57,M57*0.95)</f>
        <v>0.95</v>
      </c>
      <c r="P57" s="96">
        <f>P56+O57</f>
        <v>159.6399999999999</v>
      </c>
      <c r="R57" s="58" t="s">
        <v>23</v>
      </c>
      <c r="S57" s="81">
        <f>P57+L57+H57</f>
        <v>345.41999999999973</v>
      </c>
      <c r="U57" s="58" t="s">
        <v>110</v>
      </c>
    </row>
    <row r="58" spans="1:21" ht="12.75">
      <c r="A58" s="57">
        <v>41644</v>
      </c>
      <c r="B58" s="94" t="s">
        <v>188</v>
      </c>
      <c r="C58" s="59">
        <v>1.92</v>
      </c>
      <c r="D58" s="95">
        <v>1</v>
      </c>
      <c r="E58" s="96">
        <f>-(D58*(C58-1))</f>
        <v>-0.9199999999999999</v>
      </c>
      <c r="F58" s="61" t="s">
        <v>22</v>
      </c>
      <c r="G58" s="97">
        <f>IF(F58&lt;&gt;"Win",E58,D58*0.95)</f>
        <v>-0.9199999999999999</v>
      </c>
      <c r="H58" s="97">
        <f>H57+G58</f>
        <v>6.489999999999994</v>
      </c>
      <c r="I58" s="98">
        <v>1</v>
      </c>
      <c r="J58" s="99">
        <f>-(I58*(C58-1))</f>
        <v>-0.9199999999999999</v>
      </c>
      <c r="K58" s="96">
        <f>IF(F58&lt;&gt;"Win",J58,I58*0.95)</f>
        <v>-0.9199999999999999</v>
      </c>
      <c r="L58" s="96">
        <f>L57+K58</f>
        <v>177.44999999999985</v>
      </c>
      <c r="M58" s="95">
        <v>1</v>
      </c>
      <c r="N58" s="96">
        <f>-(M58*(C58-1))</f>
        <v>-0.9199999999999999</v>
      </c>
      <c r="O58" s="96">
        <f>IF(F58&lt;&gt;"Win",N58,M58*0.95)</f>
        <v>-0.9199999999999999</v>
      </c>
      <c r="P58" s="96">
        <f>P57+O58</f>
        <v>158.7199999999999</v>
      </c>
      <c r="R58" s="58" t="s">
        <v>17</v>
      </c>
      <c r="S58" s="81">
        <f>P58+L58+H58</f>
        <v>342.65999999999974</v>
      </c>
      <c r="U58" s="58" t="s">
        <v>166</v>
      </c>
    </row>
    <row r="59" spans="1:21" ht="12.75">
      <c r="A59" s="57">
        <v>41645</v>
      </c>
      <c r="B59" s="94" t="s">
        <v>189</v>
      </c>
      <c r="C59" s="59">
        <v>1.9</v>
      </c>
      <c r="D59" s="95">
        <v>1</v>
      </c>
      <c r="E59" s="96">
        <f>-(D59*(C59-1))</f>
        <v>-0.8999999999999999</v>
      </c>
      <c r="F59" s="61" t="s">
        <v>16</v>
      </c>
      <c r="G59" s="97">
        <f>IF(F59&lt;&gt;"Win",E59,D59*0.95)</f>
        <v>0.95</v>
      </c>
      <c r="H59" s="97">
        <f>H58+G59</f>
        <v>7.439999999999994</v>
      </c>
      <c r="I59" s="98">
        <v>1</v>
      </c>
      <c r="J59" s="99">
        <f>-(I59*(C59-1))</f>
        <v>-0.8999999999999999</v>
      </c>
      <c r="K59" s="96">
        <f>IF(F59&lt;&gt;"Win",J59,I59*0.95)</f>
        <v>0.95</v>
      </c>
      <c r="L59" s="96">
        <f>L58+K59</f>
        <v>178.39999999999984</v>
      </c>
      <c r="M59" s="95">
        <v>1</v>
      </c>
      <c r="N59" s="96">
        <f>-(M59*(C59-1))</f>
        <v>-0.8999999999999999</v>
      </c>
      <c r="O59" s="96">
        <f>IF(F59&lt;&gt;"Win",N59,M59*0.95)</f>
        <v>0.95</v>
      </c>
      <c r="P59" s="96">
        <f>P58+O59</f>
        <v>159.6699999999999</v>
      </c>
      <c r="R59" s="58" t="s">
        <v>23</v>
      </c>
      <c r="S59" s="81">
        <f>P59+L59+H59</f>
        <v>345.5099999999997</v>
      </c>
      <c r="U59" s="58" t="s">
        <v>26</v>
      </c>
    </row>
    <row r="60" spans="2:21" ht="12.75">
      <c r="B60" s="101" t="s">
        <v>190</v>
      </c>
      <c r="C60" s="59">
        <v>1.66</v>
      </c>
      <c r="D60" s="95">
        <v>1</v>
      </c>
      <c r="E60" s="96">
        <f>-(D60*(C60-1))</f>
        <v>-0.6599999999999999</v>
      </c>
      <c r="F60" s="61" t="s">
        <v>22</v>
      </c>
      <c r="G60" s="97">
        <f>IF(F60&lt;&gt;"Win",E60,D60*0.95)</f>
        <v>-0.6599999999999999</v>
      </c>
      <c r="H60" s="97">
        <f>H59+G60</f>
        <v>6.779999999999994</v>
      </c>
      <c r="I60" s="98">
        <v>1</v>
      </c>
      <c r="J60" s="99">
        <f>-(I60*(C60-1))</f>
        <v>-0.6599999999999999</v>
      </c>
      <c r="K60" s="96">
        <f>IF(F60&lt;&gt;"Win",J60,I60*0.95)</f>
        <v>-0.6599999999999999</v>
      </c>
      <c r="L60" s="96">
        <f>L59+K60</f>
        <v>177.73999999999984</v>
      </c>
      <c r="M60" s="95">
        <v>1</v>
      </c>
      <c r="N60" s="96">
        <f>-(M60*(C60-1))</f>
        <v>-0.6599999999999999</v>
      </c>
      <c r="O60" s="96">
        <f>IF(F60&lt;&gt;"Win",N60,M60*0.95)</f>
        <v>-0.6599999999999999</v>
      </c>
      <c r="P60" s="96">
        <f>P59+O60</f>
        <v>159.0099999999999</v>
      </c>
      <c r="R60" s="58" t="s">
        <v>23</v>
      </c>
      <c r="S60" s="81">
        <f>P60+L60+H60</f>
        <v>343.52999999999975</v>
      </c>
      <c r="U60" s="58" t="s">
        <v>117</v>
      </c>
    </row>
    <row r="61" spans="2:21" ht="12.75">
      <c r="B61" s="94" t="s">
        <v>191</v>
      </c>
      <c r="C61" s="59">
        <v>1.88</v>
      </c>
      <c r="D61" s="95">
        <v>1</v>
      </c>
      <c r="E61" s="96">
        <f>-(D61*(C61-1))</f>
        <v>-0.8799999999999999</v>
      </c>
      <c r="F61" s="61" t="s">
        <v>22</v>
      </c>
      <c r="G61" s="97">
        <f>IF(F61&lt;&gt;"Win",E61,D61*0.95)</f>
        <v>-0.8799999999999999</v>
      </c>
      <c r="H61" s="97">
        <f>H60+G61</f>
        <v>5.899999999999994</v>
      </c>
      <c r="I61" s="98">
        <v>1</v>
      </c>
      <c r="J61" s="99">
        <f>-(I61*(C61-1))</f>
        <v>-0.8799999999999999</v>
      </c>
      <c r="K61" s="96">
        <f>IF(F61&lt;&gt;"Win",J61,I61*0.95)</f>
        <v>-0.8799999999999999</v>
      </c>
      <c r="L61" s="96">
        <f>L60+K61</f>
        <v>176.85999999999984</v>
      </c>
      <c r="M61" s="95">
        <v>1</v>
      </c>
      <c r="N61" s="96">
        <f>-(M61*(C61-1))</f>
        <v>-0.8799999999999999</v>
      </c>
      <c r="O61" s="96">
        <f>IF(F61&lt;&gt;"Win",N61,M61*0.95)</f>
        <v>-0.8799999999999999</v>
      </c>
      <c r="P61" s="96">
        <f>P60+O61</f>
        <v>158.1299999999999</v>
      </c>
      <c r="R61" s="58" t="s">
        <v>17</v>
      </c>
      <c r="S61" s="81">
        <f>P61+L61+H61</f>
        <v>340.88999999999976</v>
      </c>
      <c r="U61" s="58" t="s">
        <v>24</v>
      </c>
    </row>
    <row r="62" spans="1:21" ht="12.75">
      <c r="A62" s="57">
        <v>41646</v>
      </c>
      <c r="B62" s="94" t="s">
        <v>192</v>
      </c>
      <c r="C62" s="59">
        <v>1.82</v>
      </c>
      <c r="D62" s="95">
        <v>1</v>
      </c>
      <c r="E62" s="96">
        <f>-(D62*(C62-1))</f>
        <v>-0.8200000000000001</v>
      </c>
      <c r="F62" s="61" t="s">
        <v>22</v>
      </c>
      <c r="G62" s="97">
        <f>IF(F62&lt;&gt;"Win",E62,D62*0.95)</f>
        <v>-0.8200000000000001</v>
      </c>
      <c r="H62" s="97">
        <f>H61+G62</f>
        <v>5.079999999999994</v>
      </c>
      <c r="I62" s="98">
        <v>2</v>
      </c>
      <c r="J62" s="99">
        <f>-(I62*(C62-1))</f>
        <v>-1.6400000000000001</v>
      </c>
      <c r="K62" s="96">
        <f>IF(F62&lt;&gt;"Win",J62,I62*0.95)</f>
        <v>-1.6400000000000001</v>
      </c>
      <c r="L62" s="96">
        <f>L61+K62</f>
        <v>175.21999999999986</v>
      </c>
      <c r="M62" s="95">
        <v>2</v>
      </c>
      <c r="N62" s="96">
        <f>-(M62*(C62-1))</f>
        <v>-1.6400000000000001</v>
      </c>
      <c r="O62" s="96">
        <f>IF(F62&lt;&gt;"Win",N62,M62*0.95)</f>
        <v>-1.6400000000000001</v>
      </c>
      <c r="P62" s="96">
        <f>P61+O62</f>
        <v>156.48999999999992</v>
      </c>
      <c r="R62" s="58" t="s">
        <v>23</v>
      </c>
      <c r="S62" s="81">
        <f>P62+L62+H62</f>
        <v>336.7899999999998</v>
      </c>
      <c r="U62" s="58" t="s">
        <v>62</v>
      </c>
    </row>
    <row r="63" spans="1:21" ht="12.75">
      <c r="A63" s="57">
        <v>41647</v>
      </c>
      <c r="B63" s="94" t="s">
        <v>193</v>
      </c>
      <c r="C63" s="59">
        <v>1.64</v>
      </c>
      <c r="D63" s="95">
        <v>1</v>
      </c>
      <c r="E63" s="96">
        <f>-(D63*(C63-1))</f>
        <v>-0.6399999999999999</v>
      </c>
      <c r="F63" s="61" t="s">
        <v>22</v>
      </c>
      <c r="G63" s="97">
        <f>IF(F63&lt;&gt;"Win",E63,D63*0.95)</f>
        <v>-0.6399999999999999</v>
      </c>
      <c r="H63" s="97">
        <f>H62+G63</f>
        <v>4.439999999999994</v>
      </c>
      <c r="I63" s="98">
        <v>3</v>
      </c>
      <c r="J63" s="99">
        <f>-(I63*(C63-1))</f>
        <v>-1.9199999999999997</v>
      </c>
      <c r="K63" s="96">
        <f>IF(F63&lt;&gt;"Win",J63,I63*0.95)</f>
        <v>-1.9199999999999997</v>
      </c>
      <c r="L63" s="96">
        <f>L62+K63</f>
        <v>173.29999999999987</v>
      </c>
      <c r="M63" s="95">
        <v>3</v>
      </c>
      <c r="N63" s="96">
        <f>-(M63*(C63-1))</f>
        <v>-1.9199999999999997</v>
      </c>
      <c r="O63" s="96">
        <f>IF(F63&lt;&gt;"Win",N63,M63*0.95)</f>
        <v>-1.9199999999999997</v>
      </c>
      <c r="P63" s="96">
        <f>P62+O63</f>
        <v>154.56999999999994</v>
      </c>
      <c r="R63" s="58" t="s">
        <v>17</v>
      </c>
      <c r="S63" s="81">
        <f>P63+L63+H63</f>
        <v>332.3099999999998</v>
      </c>
      <c r="U63" s="58" t="s">
        <v>194</v>
      </c>
    </row>
    <row r="64" spans="2:21" ht="12.75">
      <c r="B64" s="94" t="s">
        <v>195</v>
      </c>
      <c r="C64" s="59">
        <v>1.62</v>
      </c>
      <c r="D64" s="95">
        <v>1</v>
      </c>
      <c r="E64" s="96">
        <f>-(D64*(C64-1))</f>
        <v>-0.6200000000000001</v>
      </c>
      <c r="F64" s="61" t="s">
        <v>22</v>
      </c>
      <c r="G64" s="97">
        <f>IF(F64&lt;&gt;"Win",E64,D64*0.95)</f>
        <v>-0.6200000000000001</v>
      </c>
      <c r="H64" s="97">
        <f>H63+G64</f>
        <v>3.819999999999994</v>
      </c>
      <c r="I64" s="98">
        <v>5</v>
      </c>
      <c r="J64" s="99">
        <f>-(I64*(C64-1))</f>
        <v>-3.1000000000000005</v>
      </c>
      <c r="K64" s="96">
        <f>IF(F64&lt;&gt;"Win",J64,I64*0.95)</f>
        <v>-3.1000000000000005</v>
      </c>
      <c r="L64" s="96">
        <f>L63+K64</f>
        <v>170.19999999999987</v>
      </c>
      <c r="M64" s="95">
        <v>5</v>
      </c>
      <c r="N64" s="96">
        <f>-(M64*(C64-1))</f>
        <v>-3.1000000000000005</v>
      </c>
      <c r="O64" s="96">
        <f>IF(F64&lt;&gt;"Win",N64,M64*0.95)</f>
        <v>-3.1000000000000005</v>
      </c>
      <c r="P64" s="96">
        <f>P63+O64</f>
        <v>151.46999999999994</v>
      </c>
      <c r="R64" s="58" t="s">
        <v>23</v>
      </c>
      <c r="S64" s="81">
        <f>P64+L64+H64</f>
        <v>325.48999999999984</v>
      </c>
      <c r="U64" s="58" t="s">
        <v>166</v>
      </c>
    </row>
    <row r="65" spans="1:21" ht="12.75">
      <c r="A65" s="57">
        <v>41648</v>
      </c>
      <c r="B65" s="94" t="s">
        <v>196</v>
      </c>
      <c r="C65" s="59">
        <v>1.75</v>
      </c>
      <c r="D65" s="95">
        <v>1</v>
      </c>
      <c r="E65" s="96">
        <f>-(D65*(C65-1))</f>
        <v>-0.75</v>
      </c>
      <c r="F65" s="61" t="s">
        <v>16</v>
      </c>
      <c r="G65" s="97">
        <f>IF(F65&lt;&gt;"Win",E65,D65*0.95)</f>
        <v>0.95</v>
      </c>
      <c r="H65" s="97">
        <f>H64+G65</f>
        <v>4.769999999999994</v>
      </c>
      <c r="I65" s="98">
        <v>8</v>
      </c>
      <c r="J65" s="99">
        <f>-(I65*(C65-1))</f>
        <v>-6</v>
      </c>
      <c r="K65" s="96">
        <f>IF(F65&lt;&gt;"Win",J65,I65*0.95)</f>
        <v>7.6</v>
      </c>
      <c r="L65" s="96">
        <f>L64+K65</f>
        <v>177.79999999999987</v>
      </c>
      <c r="M65" s="95">
        <v>8</v>
      </c>
      <c r="N65" s="96">
        <f>-(M65*(C65-1))</f>
        <v>-6</v>
      </c>
      <c r="O65" s="96">
        <f>IF(F65&lt;&gt;"Win",N65,M65*0.95)</f>
        <v>7.6</v>
      </c>
      <c r="P65" s="96">
        <f>P64+O65</f>
        <v>159.06999999999994</v>
      </c>
      <c r="R65" s="58" t="s">
        <v>17</v>
      </c>
      <c r="S65" s="81">
        <f>P65+L65+H65</f>
        <v>341.63999999999976</v>
      </c>
      <c r="U65" s="58" t="s">
        <v>173</v>
      </c>
    </row>
    <row r="66" spans="2:21" ht="12.75">
      <c r="B66" s="94" t="s">
        <v>197</v>
      </c>
      <c r="C66" s="59">
        <v>1.9</v>
      </c>
      <c r="D66" s="95">
        <v>1</v>
      </c>
      <c r="E66" s="96">
        <f>-(D66*(C66-1))</f>
        <v>-0.8999999999999999</v>
      </c>
      <c r="F66" s="61" t="s">
        <v>16</v>
      </c>
      <c r="G66" s="97">
        <f>IF(F66&lt;&gt;"Win",E66,D66*0.95)</f>
        <v>0.95</v>
      </c>
      <c r="H66" s="97">
        <f>H65+G66</f>
        <v>5.719999999999994</v>
      </c>
      <c r="I66" s="98">
        <v>1</v>
      </c>
      <c r="J66" s="99">
        <f>-(I66*(C66-1))</f>
        <v>-0.8999999999999999</v>
      </c>
      <c r="K66" s="96">
        <f>IF(F66&lt;&gt;"Win",J66,I66*0.95)</f>
        <v>0.95</v>
      </c>
      <c r="L66" s="96">
        <f>L65+K66</f>
        <v>178.74999999999986</v>
      </c>
      <c r="M66" s="95">
        <v>3</v>
      </c>
      <c r="N66" s="96">
        <f>-(M66*(C66-1))</f>
        <v>-2.6999999999999997</v>
      </c>
      <c r="O66" s="96">
        <f>IF(F66&lt;&gt;"Win",N66,M66*0.95)</f>
        <v>2.8499999999999996</v>
      </c>
      <c r="P66" s="96">
        <f>P65+O66</f>
        <v>161.91999999999993</v>
      </c>
      <c r="R66" s="58" t="s">
        <v>23</v>
      </c>
      <c r="S66" s="81">
        <f>P66+L66+H66</f>
        <v>346.38999999999976</v>
      </c>
      <c r="U66" s="58" t="s">
        <v>173</v>
      </c>
    </row>
    <row r="67" spans="2:19" ht="12.75">
      <c r="B67" s="94"/>
      <c r="D67" s="95"/>
      <c r="E67" s="96"/>
      <c r="F67" s="61"/>
      <c r="G67" s="97"/>
      <c r="H67" s="97"/>
      <c r="I67" s="98"/>
      <c r="J67" s="99"/>
      <c r="K67" s="96"/>
      <c r="L67" s="96"/>
      <c r="M67" s="95"/>
      <c r="N67" s="96"/>
      <c r="O67" s="96"/>
      <c r="P67" s="96"/>
      <c r="S67" s="81"/>
    </row>
    <row r="68" spans="1:256" s="103" customFormat="1" ht="12.75">
      <c r="A68" s="102"/>
      <c r="C68" s="3"/>
      <c r="D68" s="104"/>
      <c r="E68" s="104"/>
      <c r="F68" s="105"/>
      <c r="G68" s="106" t="s">
        <v>8</v>
      </c>
      <c r="H68" s="107">
        <f>SUM(G6:G67)</f>
        <v>-4.43</v>
      </c>
      <c r="I68" s="108"/>
      <c r="J68" s="109"/>
      <c r="K68" s="106" t="s">
        <v>8</v>
      </c>
      <c r="L68" s="107">
        <f>SUM(K6:K67)</f>
        <v>3.750000000000004</v>
      </c>
      <c r="M68" s="110"/>
      <c r="N68" s="110"/>
      <c r="O68" s="106" t="s">
        <v>8</v>
      </c>
      <c r="P68" s="107">
        <f>SUM(O6:O67)</f>
        <v>19.590000000000003</v>
      </c>
      <c r="S68" s="111">
        <f>P68+L68+H68</f>
        <v>18.910000000000007</v>
      </c>
      <c r="IV68" s="112"/>
    </row>
    <row r="69" spans="1:256" s="103" customFormat="1" ht="12.75">
      <c r="A69" s="102"/>
      <c r="C69" s="3"/>
      <c r="D69" s="104"/>
      <c r="E69" s="104"/>
      <c r="F69" s="105"/>
      <c r="G69" s="106" t="s">
        <v>198</v>
      </c>
      <c r="H69" s="107">
        <f>H6+H68</f>
        <v>5.720000000000001</v>
      </c>
      <c r="I69" s="108"/>
      <c r="J69" s="109"/>
      <c r="K69" s="106" t="s">
        <v>198</v>
      </c>
      <c r="L69" s="107">
        <f>L6+L68</f>
        <v>178.75</v>
      </c>
      <c r="M69" s="110"/>
      <c r="N69" s="110"/>
      <c r="O69" s="106" t="s">
        <v>198</v>
      </c>
      <c r="P69" s="107">
        <f>P6+P68</f>
        <v>161.92000000000002</v>
      </c>
      <c r="S69" s="113">
        <f>P69+L69+H69</f>
        <v>346.39000000000004</v>
      </c>
      <c r="T69" s="113"/>
      <c r="IV69" s="112"/>
    </row>
    <row r="70" spans="1:256" s="103" customFormat="1" ht="12.75">
      <c r="A70" s="102"/>
      <c r="C70" s="3"/>
      <c r="D70" s="104"/>
      <c r="E70" s="104"/>
      <c r="F70" s="105"/>
      <c r="G70" s="106" t="s">
        <v>199</v>
      </c>
      <c r="H70" s="114">
        <f>(H69-H5)/H5</f>
        <v>-0.714</v>
      </c>
      <c r="I70" s="108"/>
      <c r="J70" s="109"/>
      <c r="K70" s="106" t="s">
        <v>199</v>
      </c>
      <c r="L70" s="114">
        <f>(L69-L5)/L5</f>
        <v>0.015625</v>
      </c>
      <c r="M70" s="110"/>
      <c r="N70" s="110"/>
      <c r="O70" s="106" t="s">
        <v>199</v>
      </c>
      <c r="P70" s="114">
        <f>(P69-P5)/P5</f>
        <v>-0.0799999999999999</v>
      </c>
      <c r="S70" s="115">
        <f>(S69-S5)/S5</f>
        <v>-0.06884408602150525</v>
      </c>
      <c r="IV70" s="112"/>
    </row>
    <row r="71" spans="1:256" s="103" customFormat="1" ht="12.75">
      <c r="A71" s="102"/>
      <c r="C71" s="3"/>
      <c r="D71" s="104"/>
      <c r="E71" s="104"/>
      <c r="F71" s="105"/>
      <c r="G71" s="106" t="s">
        <v>200</v>
      </c>
      <c r="H71" s="116">
        <f>SUM(C6:C67)/COUNT(C6:C67)</f>
        <v>1.7951666666666668</v>
      </c>
      <c r="I71" s="108"/>
      <c r="J71" s="109"/>
      <c r="K71" s="106"/>
      <c r="L71" s="117"/>
      <c r="M71" s="110"/>
      <c r="N71" s="110"/>
      <c r="O71" s="106"/>
      <c r="P71" s="117"/>
      <c r="IV71" s="112"/>
    </row>
    <row r="72" spans="1:256" s="103" customFormat="1" ht="12.75">
      <c r="A72" s="102"/>
      <c r="C72" s="3"/>
      <c r="D72" s="104"/>
      <c r="E72" s="104"/>
      <c r="F72" s="105"/>
      <c r="G72" s="106" t="s">
        <v>201</v>
      </c>
      <c r="H72" s="118">
        <f>COUNT(C6:C68)</f>
        <v>60</v>
      </c>
      <c r="I72" s="108"/>
      <c r="J72" s="109"/>
      <c r="K72" s="106"/>
      <c r="L72" s="118"/>
      <c r="M72" s="110"/>
      <c r="N72" s="110"/>
      <c r="O72" s="106"/>
      <c r="P72" s="118"/>
      <c r="IV72" s="112"/>
    </row>
    <row r="73" spans="1:256" s="103" customFormat="1" ht="12.75">
      <c r="A73" s="102"/>
      <c r="C73" s="3"/>
      <c r="D73" s="104"/>
      <c r="E73" s="104"/>
      <c r="F73" s="105"/>
      <c r="G73" s="106" t="s">
        <v>202</v>
      </c>
      <c r="H73" s="118">
        <f>COUNTIF(F6:F67,"Win")</f>
        <v>25</v>
      </c>
      <c r="I73" s="108"/>
      <c r="J73" s="109"/>
      <c r="K73" s="106"/>
      <c r="L73" s="118"/>
      <c r="M73" s="110"/>
      <c r="N73" s="110"/>
      <c r="O73" s="106"/>
      <c r="P73" s="118"/>
      <c r="IV73" s="112"/>
    </row>
    <row r="74" spans="1:256" s="103" customFormat="1" ht="12.75">
      <c r="A74" s="102"/>
      <c r="C74" s="3"/>
      <c r="D74" s="104"/>
      <c r="E74" s="104"/>
      <c r="F74" s="105"/>
      <c r="G74" s="106" t="s">
        <v>203</v>
      </c>
      <c r="H74" s="114">
        <f>COUNTIF(F6:F67,"Win")/H72</f>
        <v>0.4166666666666667</v>
      </c>
      <c r="I74" s="108"/>
      <c r="J74" s="109"/>
      <c r="K74" s="106"/>
      <c r="L74" s="119"/>
      <c r="M74" s="110"/>
      <c r="N74" s="110"/>
      <c r="O74" s="106"/>
      <c r="P74" s="119"/>
      <c r="IV74" s="112"/>
    </row>
    <row r="75" spans="1:256" s="103" customFormat="1" ht="12.75">
      <c r="A75" s="102"/>
      <c r="C75" s="3"/>
      <c r="D75" s="104"/>
      <c r="E75" s="104"/>
      <c r="F75" s="105"/>
      <c r="G75" s="106" t="s">
        <v>204</v>
      </c>
      <c r="H75" s="120">
        <f>SUMIF(G6:G67,"&gt;0",C6:C67)/COUNTIF(G6:G67,"&gt;0")</f>
        <v>1.7812000000000003</v>
      </c>
      <c r="I75" s="108"/>
      <c r="J75" s="108"/>
      <c r="K75" s="110"/>
      <c r="L75" s="110"/>
      <c r="M75" s="110"/>
      <c r="N75" s="110"/>
      <c r="O75" s="110"/>
      <c r="P75" s="110"/>
      <c r="IV75" s="112"/>
    </row>
    <row r="76" spans="6:8" ht="12.75">
      <c r="F76" s="61"/>
      <c r="H76" s="61"/>
    </row>
    <row r="77" spans="6:8" ht="12.75">
      <c r="F77" s="61"/>
      <c r="H77" s="61"/>
    </row>
    <row r="78" spans="6:8" ht="12.75">
      <c r="F78" s="61"/>
      <c r="H78" s="61"/>
    </row>
    <row r="79" spans="6:8" ht="12.75">
      <c r="F79" s="61"/>
      <c r="H79" s="61"/>
    </row>
    <row r="80" spans="6:8" ht="12.75">
      <c r="F80" s="61"/>
      <c r="H80" s="61"/>
    </row>
    <row r="81" spans="6:8" ht="12.75">
      <c r="F81" s="61"/>
      <c r="H81" s="61"/>
    </row>
    <row r="82" spans="6:8" ht="12.75">
      <c r="F82" s="61"/>
      <c r="H82" s="61"/>
    </row>
    <row r="83" spans="6:8" ht="12.75">
      <c r="F83" s="61"/>
      <c r="H83" s="61"/>
    </row>
    <row r="84" spans="6:8" ht="12.75">
      <c r="F84" s="61"/>
      <c r="H84" s="61"/>
    </row>
    <row r="85" spans="6:8" ht="12.75">
      <c r="F85" s="61"/>
      <c r="H85" s="61"/>
    </row>
    <row r="86" spans="6:8" ht="12.75">
      <c r="F86" s="61"/>
      <c r="H86" s="61"/>
    </row>
    <row r="87" spans="6:8" ht="12.75">
      <c r="F87" s="61"/>
      <c r="H87" s="61"/>
    </row>
    <row r="88" spans="6:8" ht="12.75">
      <c r="F88" s="61"/>
      <c r="H88" s="61"/>
    </row>
    <row r="89" spans="6:8" ht="12.75">
      <c r="F89" s="61"/>
      <c r="H89" s="61"/>
    </row>
    <row r="90" spans="6:8" ht="12.75">
      <c r="F90" s="61"/>
      <c r="H90" s="61"/>
    </row>
    <row r="91" spans="6:8" ht="12.75">
      <c r="F91" s="61"/>
      <c r="H91" s="61"/>
    </row>
    <row r="92" spans="6:8" ht="12.75">
      <c r="F92" s="61"/>
      <c r="H92" s="61"/>
    </row>
    <row r="93" spans="6:8" ht="12.75">
      <c r="F93" s="61"/>
      <c r="H93" s="61"/>
    </row>
    <row r="94" spans="6:8" ht="12.75">
      <c r="F94" s="61"/>
      <c r="H94" s="61"/>
    </row>
    <row r="95" spans="6:8" ht="12.75">
      <c r="F95" s="61"/>
      <c r="H95" s="61"/>
    </row>
    <row r="96" spans="6:8" ht="12.75">
      <c r="F96" s="61"/>
      <c r="H96" s="61"/>
    </row>
    <row r="97" spans="6:8" ht="12.75">
      <c r="F97" s="61"/>
      <c r="H97" s="61"/>
    </row>
    <row r="98" spans="6:8" ht="12.75">
      <c r="F98" s="61"/>
      <c r="H98" s="61"/>
    </row>
    <row r="99" spans="6:8" ht="12.75">
      <c r="F99" s="61"/>
      <c r="H99" s="61"/>
    </row>
    <row r="100" spans="6:8" ht="12.75">
      <c r="F100" s="61"/>
      <c r="H100" s="61"/>
    </row>
    <row r="101" spans="6:8" ht="12.75">
      <c r="F101" s="61"/>
      <c r="H101" s="61"/>
    </row>
    <row r="102" spans="6:8" ht="12.75">
      <c r="F102" s="61"/>
      <c r="H102" s="61"/>
    </row>
    <row r="103" spans="6:8" ht="12.75">
      <c r="F103" s="61"/>
      <c r="H103" s="61"/>
    </row>
    <row r="104" spans="6:8" ht="12.75">
      <c r="F104" s="61"/>
      <c r="H104" s="61"/>
    </row>
    <row r="105" spans="6:8" ht="12.75">
      <c r="F105" s="61"/>
      <c r="H105" s="61"/>
    </row>
    <row r="106" spans="6:8" ht="12.75">
      <c r="F106" s="61"/>
      <c r="H106" s="61"/>
    </row>
    <row r="107" spans="6:8" ht="12.75">
      <c r="F107" s="61"/>
      <c r="H107" s="61"/>
    </row>
    <row r="108" spans="6:8" ht="12.75">
      <c r="F108" s="61"/>
      <c r="H108" s="61"/>
    </row>
    <row r="109" spans="6:8" ht="12.75">
      <c r="F109" s="61"/>
      <c r="H109" s="61"/>
    </row>
    <row r="110" spans="6:8" ht="12.75">
      <c r="F110" s="61"/>
      <c r="H110" s="61"/>
    </row>
    <row r="111" spans="6:8" ht="12.75">
      <c r="F111" s="61"/>
      <c r="H111" s="61"/>
    </row>
    <row r="112" spans="6:8" ht="12.75">
      <c r="F112" s="61"/>
      <c r="H112" s="61"/>
    </row>
    <row r="113" spans="6:8" ht="12.75">
      <c r="F113" s="61"/>
      <c r="H113" s="61"/>
    </row>
    <row r="114" spans="6:8" ht="12.75">
      <c r="F114" s="61"/>
      <c r="H114" s="61"/>
    </row>
    <row r="115" spans="6:8" ht="12.75">
      <c r="F115" s="61"/>
      <c r="H115" s="61"/>
    </row>
    <row r="116" spans="6:8" ht="12.75">
      <c r="F116" s="61"/>
      <c r="H116" s="61"/>
    </row>
    <row r="117" spans="6:8" ht="12.75">
      <c r="F117" s="61"/>
      <c r="H117" s="61"/>
    </row>
    <row r="118" spans="6:8" ht="12.75">
      <c r="F118" s="61"/>
      <c r="H118" s="61"/>
    </row>
    <row r="119" spans="6:8" ht="12.75">
      <c r="F119" s="61"/>
      <c r="H119" s="61"/>
    </row>
    <row r="120" spans="6:8" ht="12.75">
      <c r="F120" s="61"/>
      <c r="H120" s="61"/>
    </row>
    <row r="121" spans="6:8" ht="12.75">
      <c r="F121" s="61"/>
      <c r="H121" s="61"/>
    </row>
    <row r="122" spans="6:8" ht="12.75">
      <c r="F122" s="61"/>
      <c r="H122" s="61"/>
    </row>
    <row r="123" spans="6:8" ht="12.75">
      <c r="F123" s="61"/>
      <c r="H123" s="61"/>
    </row>
    <row r="124" spans="6:8" ht="12.75">
      <c r="F124" s="61"/>
      <c r="H124" s="61"/>
    </row>
    <row r="125" spans="6:8" ht="12.75">
      <c r="F125" s="61"/>
      <c r="H125" s="61"/>
    </row>
    <row r="126" spans="6:8" ht="12.75">
      <c r="F126" s="61"/>
      <c r="H126" s="61"/>
    </row>
    <row r="127" spans="6:8" ht="12.75">
      <c r="F127" s="61"/>
      <c r="H127" s="61"/>
    </row>
    <row r="128" spans="6:8" ht="12.75">
      <c r="F128" s="61"/>
      <c r="H128" s="61"/>
    </row>
    <row r="129" spans="6:8" ht="12.75">
      <c r="F129" s="61"/>
      <c r="H129" s="61"/>
    </row>
    <row r="130" spans="6:8" ht="12.75">
      <c r="F130" s="61"/>
      <c r="H130" s="61"/>
    </row>
    <row r="131" spans="6:8" ht="12.75">
      <c r="F131" s="61"/>
      <c r="H131" s="61"/>
    </row>
    <row r="132" spans="6:8" ht="12.75">
      <c r="F132" s="61"/>
      <c r="H132" s="61"/>
    </row>
    <row r="133" spans="6:8" ht="12.75">
      <c r="F133" s="61"/>
      <c r="H133" s="61"/>
    </row>
    <row r="134" spans="6:8" ht="12.75">
      <c r="F134" s="61"/>
      <c r="H134" s="61"/>
    </row>
    <row r="135" spans="6:8" ht="12.75">
      <c r="F135" s="61"/>
      <c r="H135" s="61"/>
    </row>
    <row r="136" spans="6:8" ht="12.75">
      <c r="F136" s="61"/>
      <c r="H136" s="61"/>
    </row>
    <row r="137" spans="6:8" ht="12.75">
      <c r="F137" s="61"/>
      <c r="H137" s="61"/>
    </row>
    <row r="138" spans="6:8" ht="12.75">
      <c r="F138" s="61"/>
      <c r="H138" s="61"/>
    </row>
    <row r="139" spans="6:8" ht="12.75">
      <c r="F139" s="61"/>
      <c r="H139" s="61"/>
    </row>
    <row r="140" spans="6:8" ht="12.75">
      <c r="F140" s="61"/>
      <c r="H140" s="61"/>
    </row>
    <row r="141" spans="6:8" ht="12.75">
      <c r="F141" s="61"/>
      <c r="H141" s="61"/>
    </row>
    <row r="142" spans="6:8" ht="12.75">
      <c r="F142" s="61"/>
      <c r="H142" s="61"/>
    </row>
    <row r="143" spans="6:8" ht="12.75">
      <c r="F143" s="61"/>
      <c r="H143" s="61"/>
    </row>
    <row r="144" spans="6:8" ht="12.75">
      <c r="F144" s="61"/>
      <c r="H144" s="61"/>
    </row>
    <row r="145" spans="6:8" ht="12.75">
      <c r="F145" s="61"/>
      <c r="H145" s="61"/>
    </row>
    <row r="146" spans="6:8" ht="12.75">
      <c r="F146" s="61"/>
      <c r="H146" s="61"/>
    </row>
    <row r="147" spans="6:8" ht="12.75">
      <c r="F147" s="61"/>
      <c r="H147" s="61"/>
    </row>
    <row r="148" spans="6:8" ht="12.75">
      <c r="F148" s="61"/>
      <c r="H148" s="61"/>
    </row>
    <row r="149" spans="6:8" ht="12.75">
      <c r="F149" s="61"/>
      <c r="H149" s="61"/>
    </row>
    <row r="150" spans="6:8" ht="12.75">
      <c r="F150" s="61"/>
      <c r="H150" s="61"/>
    </row>
    <row r="151" spans="6:8" ht="12.75">
      <c r="F151" s="61"/>
      <c r="H151" s="61"/>
    </row>
    <row r="152" spans="6:8" ht="12.75">
      <c r="F152" s="61"/>
      <c r="H152" s="61"/>
    </row>
    <row r="153" spans="6:8" ht="12.75">
      <c r="F153" s="61"/>
      <c r="H153" s="61"/>
    </row>
    <row r="154" spans="6:8" ht="12.75">
      <c r="F154" s="61"/>
      <c r="H154" s="61"/>
    </row>
    <row r="155" spans="6:8" ht="12.75">
      <c r="F155" s="61"/>
      <c r="H155" s="61"/>
    </row>
    <row r="156" spans="6:8" ht="12.75">
      <c r="F156" s="61"/>
      <c r="H156" s="61"/>
    </row>
    <row r="157" spans="6:8" ht="12.75">
      <c r="F157" s="61"/>
      <c r="H157" s="61"/>
    </row>
    <row r="158" spans="6:8" ht="12.75">
      <c r="F158" s="61"/>
      <c r="H158" s="61"/>
    </row>
    <row r="159" spans="6:8" ht="12.75">
      <c r="F159" s="61"/>
      <c r="H159" s="61"/>
    </row>
  </sheetData>
  <sheetProtection selectLockedCells="1" selectUnlockedCells="1"/>
  <mergeCells count="4">
    <mergeCell ref="C1:H1"/>
    <mergeCell ref="D4:H4"/>
    <mergeCell ref="I4:L4"/>
    <mergeCell ref="M4:P4"/>
  </mergeCells>
  <hyperlinks>
    <hyperlink ref="C1" r:id="rId1" display="Football Bank Builder"/>
  </hyperlinks>
  <printOptions/>
  <pageMargins left="0.75" right="0.75" top="1" bottom="1" header="0.5118055555555555" footer="0.5118055555555555"/>
  <pageSetup horizontalDpi="300" verticalDpi="3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pane ySplit="1620" topLeftCell="A52" activePane="bottomLeft" state="split"/>
      <selection pane="topLeft" activeCell="A1" sqref="A1"/>
      <selection pane="bottomLeft" activeCell="R77" sqref="R77"/>
    </sheetView>
  </sheetViews>
  <sheetFormatPr defaultColWidth="9.140625" defaultRowHeight="12.75"/>
  <cols>
    <col min="1" max="1" width="9.28125" style="1" customWidth="1"/>
    <col min="2" max="2" width="24.28125" style="2" customWidth="1"/>
    <col min="3" max="3" width="6.28125" style="3" customWidth="1"/>
    <col min="4" max="4" width="5.00390625" style="4" customWidth="1"/>
    <col min="5" max="5" width="6.57421875" style="4" customWidth="1"/>
    <col min="6" max="6" width="5.7109375" style="2" customWidth="1"/>
    <col min="7" max="7" width="6.7109375" style="5" customWidth="1"/>
    <col min="8" max="8" width="10.57421875" style="2" customWidth="1"/>
    <col min="9" max="9" width="4.57421875" style="3" customWidth="1"/>
    <col min="10" max="10" width="5.140625" style="6" customWidth="1"/>
    <col min="11" max="11" width="5.7109375" style="6" customWidth="1"/>
    <col min="12" max="12" width="7.140625" style="2" customWidth="1"/>
    <col min="13" max="13" width="10.57421875" style="2" customWidth="1"/>
    <col min="14" max="14" width="3.7109375" style="2" customWidth="1"/>
    <col min="15" max="15" width="5.421875" style="2" customWidth="1"/>
    <col min="16" max="16" width="6.8515625" style="2" customWidth="1"/>
    <col min="17" max="17" width="6.421875" style="2" customWidth="1"/>
    <col min="18" max="18" width="11.140625" style="2" customWidth="1"/>
    <col min="19" max="20" width="3.00390625" style="2" customWidth="1"/>
    <col min="21" max="16384" width="9.140625" style="2" customWidth="1"/>
  </cols>
  <sheetData>
    <row r="1" spans="2:8" ht="12.75">
      <c r="B1" s="7" t="s">
        <v>209</v>
      </c>
      <c r="C1" s="8" t="s">
        <v>1</v>
      </c>
      <c r="D1" s="8"/>
      <c r="E1" s="8"/>
      <c r="F1" s="8"/>
      <c r="G1" s="8"/>
      <c r="H1" s="8"/>
    </row>
    <row r="2" spans="1:21" ht="12.75">
      <c r="A2" s="9" t="s">
        <v>2</v>
      </c>
      <c r="B2" s="10" t="s">
        <v>3</v>
      </c>
      <c r="C2" s="11" t="s">
        <v>4</v>
      </c>
      <c r="D2" s="12" t="s">
        <v>5</v>
      </c>
      <c r="E2" s="12" t="s">
        <v>6</v>
      </c>
      <c r="F2" s="13" t="s">
        <v>7</v>
      </c>
      <c r="G2" s="13" t="s">
        <v>8</v>
      </c>
      <c r="H2" s="13" t="s">
        <v>9</v>
      </c>
      <c r="I2" s="11"/>
      <c r="J2" s="12" t="s">
        <v>5</v>
      </c>
      <c r="K2" s="12" t="s">
        <v>6</v>
      </c>
      <c r="L2" s="13" t="s">
        <v>8</v>
      </c>
      <c r="M2" s="13" t="s">
        <v>9</v>
      </c>
      <c r="O2" s="12" t="s">
        <v>5</v>
      </c>
      <c r="P2" s="12" t="s">
        <v>6</v>
      </c>
      <c r="Q2" s="13" t="s">
        <v>8</v>
      </c>
      <c r="R2" s="13" t="s">
        <v>9</v>
      </c>
      <c r="U2" s="2" t="s">
        <v>10</v>
      </c>
    </row>
    <row r="3" spans="1:21" ht="12.75">
      <c r="A3" s="14"/>
      <c r="B3" s="15"/>
      <c r="C3" s="11"/>
      <c r="D3" s="16"/>
      <c r="E3" s="16"/>
      <c r="F3" s="13"/>
      <c r="G3" s="17"/>
      <c r="H3" s="17" t="s">
        <v>11</v>
      </c>
      <c r="I3" s="11"/>
      <c r="J3" s="16"/>
      <c r="K3" s="16"/>
      <c r="L3" s="17"/>
      <c r="M3" s="17" t="s">
        <v>11</v>
      </c>
      <c r="O3" s="16"/>
      <c r="P3" s="16"/>
      <c r="Q3" s="17"/>
      <c r="R3" s="17" t="s">
        <v>11</v>
      </c>
      <c r="U3" s="2" t="s">
        <v>11</v>
      </c>
    </row>
    <row r="4" spans="1:18" ht="12.75">
      <c r="A4" s="14"/>
      <c r="B4" s="15"/>
      <c r="C4" s="11"/>
      <c r="D4" s="18" t="s">
        <v>12</v>
      </c>
      <c r="E4" s="18"/>
      <c r="F4" s="18"/>
      <c r="G4" s="18"/>
      <c r="H4" s="18"/>
      <c r="I4" s="11"/>
      <c r="J4" s="18" t="s">
        <v>13</v>
      </c>
      <c r="K4" s="18"/>
      <c r="L4" s="18"/>
      <c r="M4" s="18"/>
      <c r="O4" s="18" t="s">
        <v>14</v>
      </c>
      <c r="P4" s="18"/>
      <c r="Q4" s="18"/>
      <c r="R4" s="18"/>
    </row>
    <row r="5" spans="1:21" ht="12.75">
      <c r="A5" s="14"/>
      <c r="B5" s="15"/>
      <c r="C5" s="11"/>
      <c r="D5" s="16"/>
      <c r="E5" s="16"/>
      <c r="F5" s="17"/>
      <c r="G5" s="17"/>
      <c r="H5" s="19">
        <v>20</v>
      </c>
      <c r="I5" s="11"/>
      <c r="J5" s="16"/>
      <c r="K5" s="16"/>
      <c r="L5" s="17"/>
      <c r="M5" s="19">
        <v>176</v>
      </c>
      <c r="O5" s="16"/>
      <c r="P5" s="16"/>
      <c r="Q5" s="17"/>
      <c r="R5" s="19">
        <v>176</v>
      </c>
      <c r="U5" s="20">
        <f>R5+M5+H5</f>
        <v>372</v>
      </c>
    </row>
    <row r="6" spans="1:23" s="130" customFormat="1" ht="12.75">
      <c r="A6" s="121"/>
      <c r="B6" s="122"/>
      <c r="C6" s="123"/>
      <c r="D6" s="124"/>
      <c r="E6" s="125"/>
      <c r="F6" s="126"/>
      <c r="G6" s="127"/>
      <c r="H6" s="127">
        <v>16.92</v>
      </c>
      <c r="I6" s="123"/>
      <c r="J6" s="128"/>
      <c r="K6" s="129"/>
      <c r="L6" s="125"/>
      <c r="M6" s="125">
        <v>177.5</v>
      </c>
      <c r="O6" s="124"/>
      <c r="P6" s="125"/>
      <c r="Q6" s="125"/>
      <c r="R6" s="125">
        <v>191.91</v>
      </c>
      <c r="U6" s="131">
        <f>R6+M6+H6</f>
        <v>386.33</v>
      </c>
      <c r="W6" s="130" t="s">
        <v>51</v>
      </c>
    </row>
    <row r="7" spans="1:23" ht="12.75">
      <c r="A7" s="1">
        <v>41588</v>
      </c>
      <c r="B7" s="21" t="s">
        <v>52</v>
      </c>
      <c r="C7" s="3">
        <v>1.64</v>
      </c>
      <c r="D7" s="23">
        <v>1</v>
      </c>
      <c r="E7" s="24">
        <f>-(D7*(C7-1))</f>
        <v>-0.6399999999999999</v>
      </c>
      <c r="F7" s="5" t="s">
        <v>22</v>
      </c>
      <c r="G7" s="25">
        <f>IF(F7&lt;&gt;"Win",E7,D7*0.95)</f>
        <v>-0.6399999999999999</v>
      </c>
      <c r="H7" s="25">
        <f>H6+G7</f>
        <v>16.28</v>
      </c>
      <c r="J7" s="26">
        <v>1</v>
      </c>
      <c r="K7" s="27">
        <f>-(J7*(C7-1))</f>
        <v>-0.6399999999999999</v>
      </c>
      <c r="L7" s="24">
        <f>IF(F7&lt;&gt;"Win",K7,J7*0.95)</f>
        <v>-0.6399999999999999</v>
      </c>
      <c r="M7" s="24">
        <f>M6+L7</f>
        <v>176.86</v>
      </c>
      <c r="O7" s="23">
        <v>3</v>
      </c>
      <c r="P7" s="24">
        <f>-(O7*(C7-1))</f>
        <v>-1.9199999999999997</v>
      </c>
      <c r="Q7" s="24">
        <f>IF(F7&lt;&gt;"Win",P7,O7*0.95)</f>
        <v>-1.9199999999999997</v>
      </c>
      <c r="R7" s="24">
        <f>R6+Q7</f>
        <v>189.99</v>
      </c>
      <c r="T7" s="2" t="s">
        <v>23</v>
      </c>
      <c r="U7" s="20">
        <f>R7+M7+H7</f>
        <v>383.13</v>
      </c>
      <c r="W7" s="2" t="s">
        <v>26</v>
      </c>
    </row>
    <row r="8" spans="2:23" ht="12.75">
      <c r="B8" s="21" t="s">
        <v>53</v>
      </c>
      <c r="C8" s="3">
        <v>1.65</v>
      </c>
      <c r="D8" s="23">
        <v>1</v>
      </c>
      <c r="E8" s="24">
        <f>-(D8*(C8-1))</f>
        <v>-0.6499999999999999</v>
      </c>
      <c r="F8" s="5" t="s">
        <v>22</v>
      </c>
      <c r="G8" s="25">
        <f>IF(F8&lt;&gt;"Win",E8,D8*0.95)</f>
        <v>-0.6499999999999999</v>
      </c>
      <c r="H8" s="25">
        <f>H7+G8</f>
        <v>15.63</v>
      </c>
      <c r="J8" s="26">
        <v>1</v>
      </c>
      <c r="K8" s="27">
        <f>-(J8*(C8-1))</f>
        <v>-0.6499999999999999</v>
      </c>
      <c r="L8" s="24">
        <f>IF(F8&lt;&gt;"Win",K8,J8*0.95)</f>
        <v>-0.6499999999999999</v>
      </c>
      <c r="M8" s="24">
        <f>M7+L8</f>
        <v>176.21</v>
      </c>
      <c r="O8" s="23">
        <v>5</v>
      </c>
      <c r="P8" s="24">
        <f>-(O8*(C8-1))</f>
        <v>-3.2499999999999996</v>
      </c>
      <c r="Q8" s="24">
        <f>IF(F8&lt;&gt;"Win",P8,O8*0.95)</f>
        <v>-3.2499999999999996</v>
      </c>
      <c r="R8" s="24">
        <f>R7+Q8</f>
        <v>186.74</v>
      </c>
      <c r="T8" s="2" t="s">
        <v>17</v>
      </c>
      <c r="U8" s="20">
        <f>R8+M8+H8</f>
        <v>378.58000000000004</v>
      </c>
      <c r="W8" s="2" t="s">
        <v>51</v>
      </c>
    </row>
    <row r="9" spans="2:23" ht="12.75">
      <c r="B9" s="21" t="s">
        <v>54</v>
      </c>
      <c r="C9" s="3">
        <v>1.73</v>
      </c>
      <c r="D9" s="23">
        <v>1</v>
      </c>
      <c r="E9" s="24">
        <f>-(D9*(C9-1))</f>
        <v>-0.73</v>
      </c>
      <c r="F9" s="5" t="s">
        <v>22</v>
      </c>
      <c r="G9" s="25">
        <f>IF(F9&lt;&gt;"Win",E9,D9*0.95)</f>
        <v>-0.73</v>
      </c>
      <c r="H9" s="25">
        <f>H8+G9</f>
        <v>14.9</v>
      </c>
      <c r="J9" s="26">
        <v>2</v>
      </c>
      <c r="K9" s="27">
        <f>-(J9*(C9-1))</f>
        <v>-1.46</v>
      </c>
      <c r="L9" s="24">
        <f>IF(F9&lt;&gt;"Win",K9,J9*0.95)</f>
        <v>-1.46</v>
      </c>
      <c r="M9" s="24">
        <f>M8+L9</f>
        <v>174.75</v>
      </c>
      <c r="O9" s="23">
        <v>8</v>
      </c>
      <c r="P9" s="24">
        <f>-(O9*(C9-1))</f>
        <v>-5.84</v>
      </c>
      <c r="Q9" s="24">
        <f>IF(F9&lt;&gt;"Win",P9,O9*0.95)</f>
        <v>-5.84</v>
      </c>
      <c r="R9" s="24">
        <f>R8+Q9</f>
        <v>180.9</v>
      </c>
      <c r="T9" s="2" t="s">
        <v>23</v>
      </c>
      <c r="U9" s="20">
        <f>R9+M9+H9</f>
        <v>370.54999999999995</v>
      </c>
      <c r="W9" s="2" t="s">
        <v>24</v>
      </c>
    </row>
    <row r="10" spans="1:23" ht="12.75">
      <c r="A10" s="1">
        <v>41589</v>
      </c>
      <c r="B10" s="21" t="s">
        <v>55</v>
      </c>
      <c r="C10" s="3">
        <v>1.65</v>
      </c>
      <c r="D10" s="23">
        <v>1</v>
      </c>
      <c r="E10" s="24">
        <f>-(D10*(C10-1))</f>
        <v>-0.6499999999999999</v>
      </c>
      <c r="F10" s="5" t="s">
        <v>22</v>
      </c>
      <c r="G10" s="25">
        <f>IF(F10&lt;&gt;"Win",E10,D10*0.95)</f>
        <v>-0.6499999999999999</v>
      </c>
      <c r="H10" s="25">
        <f>H9+G10</f>
        <v>14.25</v>
      </c>
      <c r="J10" s="26">
        <v>3</v>
      </c>
      <c r="K10" s="27">
        <f>-(J10*(C10-1))</f>
        <v>-1.9499999999999997</v>
      </c>
      <c r="L10" s="24">
        <f>IF(F10&lt;&gt;"Win",K10,J10*0.95)</f>
        <v>-1.9499999999999997</v>
      </c>
      <c r="M10" s="24">
        <f>M9+L10</f>
        <v>172.8</v>
      </c>
      <c r="O10" s="23">
        <v>13</v>
      </c>
      <c r="P10" s="24">
        <f>-(O10*(C10-1))</f>
        <v>-8.45</v>
      </c>
      <c r="Q10" s="24">
        <f>IF(F10&lt;&gt;"Win",P10,O10*0.95)</f>
        <v>-8.45</v>
      </c>
      <c r="R10" s="24">
        <f>R9+Q10</f>
        <v>172.45000000000002</v>
      </c>
      <c r="T10" s="2" t="s">
        <v>23</v>
      </c>
      <c r="U10" s="20">
        <f>R10+M10+H10</f>
        <v>359.5</v>
      </c>
      <c r="W10" s="2" t="s">
        <v>56</v>
      </c>
    </row>
    <row r="11" spans="2:23" ht="12.75">
      <c r="B11" s="28" t="s">
        <v>57</v>
      </c>
      <c r="C11" s="3">
        <v>1.93</v>
      </c>
      <c r="D11" s="23">
        <v>1</v>
      </c>
      <c r="E11" s="24">
        <f>-(D11*(C11-1))</f>
        <v>-0.9299999999999999</v>
      </c>
      <c r="F11" s="5" t="s">
        <v>22</v>
      </c>
      <c r="G11" s="25">
        <f>IF(F11&lt;&gt;"Win",E11,D11*0.95)</f>
        <v>-0.9299999999999999</v>
      </c>
      <c r="H11" s="25">
        <f>H10+G11</f>
        <v>13.32</v>
      </c>
      <c r="J11" s="26">
        <v>5</v>
      </c>
      <c r="K11" s="27">
        <f>-(J11*(C11-1))</f>
        <v>-4.6499999999999995</v>
      </c>
      <c r="L11" s="24">
        <f>IF(F11&lt;&gt;"Win",K11,J11*0.95)</f>
        <v>-4.6499999999999995</v>
      </c>
      <c r="M11" s="24">
        <f>M10+L11</f>
        <v>168.15</v>
      </c>
      <c r="O11" s="23">
        <v>21</v>
      </c>
      <c r="P11" s="24">
        <f>-(O11*(C11-1))</f>
        <v>-19.529999999999998</v>
      </c>
      <c r="Q11" s="24">
        <f>IF(F11&lt;&gt;"Win",P11,O11*0.95)</f>
        <v>-19.529999999999998</v>
      </c>
      <c r="R11" s="24">
        <f>R10+Q11</f>
        <v>152.92000000000002</v>
      </c>
      <c r="T11" s="2" t="s">
        <v>17</v>
      </c>
      <c r="U11" s="20">
        <f>R11+M11+H11</f>
        <v>334.39000000000004</v>
      </c>
      <c r="W11" s="2" t="s">
        <v>30</v>
      </c>
    </row>
    <row r="12" spans="2:23" ht="12.75">
      <c r="B12" s="21" t="s">
        <v>58</v>
      </c>
      <c r="C12" s="3">
        <v>1.74</v>
      </c>
      <c r="D12" s="23">
        <v>1</v>
      </c>
      <c r="E12" s="24">
        <f>-(D12*(C12-1))</f>
        <v>-0.74</v>
      </c>
      <c r="F12" s="5" t="s">
        <v>22</v>
      </c>
      <c r="G12" s="25">
        <f>IF(F12&lt;&gt;"Win",E12,D12*0.95)</f>
        <v>-0.74</v>
      </c>
      <c r="H12" s="25">
        <f>H11+G12</f>
        <v>12.58</v>
      </c>
      <c r="J12" s="26">
        <v>8</v>
      </c>
      <c r="K12" s="27">
        <f>-(J12*(C12-1))</f>
        <v>-5.92</v>
      </c>
      <c r="L12" s="24">
        <f>IF(F12&lt;&gt;"Win",K12,J12*0.95)</f>
        <v>-5.92</v>
      </c>
      <c r="M12" s="24">
        <f>M11+L12</f>
        <v>162.23000000000002</v>
      </c>
      <c r="O12" s="23">
        <v>34</v>
      </c>
      <c r="P12" s="24">
        <f>-(O12*(C12-1))</f>
        <v>-25.16</v>
      </c>
      <c r="Q12" s="24">
        <f>IF(F12&lt;&gt;"Win",P12,O12*0.95)</f>
        <v>-25.16</v>
      </c>
      <c r="R12" s="24">
        <f>R11+Q12</f>
        <v>127.76000000000002</v>
      </c>
      <c r="T12" s="2" t="s">
        <v>23</v>
      </c>
      <c r="U12" s="20">
        <f>R12+M12+H12</f>
        <v>302.57</v>
      </c>
      <c r="W12" s="2" t="s">
        <v>59</v>
      </c>
    </row>
    <row r="13" spans="1:23" ht="12.75">
      <c r="A13" s="1">
        <v>41590</v>
      </c>
      <c r="B13" s="21" t="s">
        <v>60</v>
      </c>
      <c r="C13" s="3">
        <v>1.86</v>
      </c>
      <c r="D13" s="23">
        <v>1</v>
      </c>
      <c r="E13" s="24">
        <f>-(D13*(C13-1))</f>
        <v>-0.8600000000000001</v>
      </c>
      <c r="F13" s="5" t="s">
        <v>22</v>
      </c>
      <c r="G13" s="25">
        <f>IF(F13&lt;&gt;"Win",E13,D13*0.95)</f>
        <v>-0.8600000000000001</v>
      </c>
      <c r="H13" s="25">
        <f>H12+G13</f>
        <v>11.72</v>
      </c>
      <c r="J13" s="26">
        <v>13</v>
      </c>
      <c r="K13" s="27">
        <f>-(J13*(C13-1))</f>
        <v>-11.180000000000001</v>
      </c>
      <c r="L13" s="24">
        <f>IF(F13&lt;&gt;"Win",K13,J13*0.95)</f>
        <v>-11.180000000000001</v>
      </c>
      <c r="M13" s="24">
        <f>M12+L13</f>
        <v>151.05</v>
      </c>
      <c r="O13" s="23">
        <v>1</v>
      </c>
      <c r="P13" s="24">
        <f>-(O13*(C13-1))</f>
        <v>-0.8600000000000001</v>
      </c>
      <c r="Q13" s="24">
        <f>IF(F13&lt;&gt;"Win",P13,O13*0.95)</f>
        <v>-0.8600000000000001</v>
      </c>
      <c r="R13" s="24">
        <f>R12+Q13</f>
        <v>126.90000000000002</v>
      </c>
      <c r="T13" s="2" t="s">
        <v>17</v>
      </c>
      <c r="U13" s="20">
        <f>R13+M13+H13</f>
        <v>289.6700000000001</v>
      </c>
      <c r="W13" s="2" t="s">
        <v>37</v>
      </c>
    </row>
    <row r="14" spans="2:23" ht="12.75">
      <c r="B14" s="21" t="s">
        <v>61</v>
      </c>
      <c r="C14" s="3">
        <v>1.69</v>
      </c>
      <c r="D14" s="23">
        <v>1</v>
      </c>
      <c r="E14" s="24">
        <f>-(D14*(C14-1))</f>
        <v>-0.69</v>
      </c>
      <c r="F14" s="5" t="s">
        <v>22</v>
      </c>
      <c r="G14" s="25">
        <f>IF(F14&lt;&gt;"Win",E14,D14*0.95)</f>
        <v>-0.69</v>
      </c>
      <c r="H14" s="25">
        <f>H13+G14</f>
        <v>11.030000000000001</v>
      </c>
      <c r="J14" s="26">
        <v>21</v>
      </c>
      <c r="K14" s="27">
        <f>-(J14*(C14-1))</f>
        <v>-14.489999999999998</v>
      </c>
      <c r="L14" s="24">
        <f>IF(F14&lt;&gt;"Win",K14,J14*0.95)</f>
        <v>-14.489999999999998</v>
      </c>
      <c r="M14" s="24">
        <f>M13+L14</f>
        <v>136.56</v>
      </c>
      <c r="O14" s="23">
        <v>1</v>
      </c>
      <c r="P14" s="24">
        <f>-(O14*(C14-1))</f>
        <v>-0.69</v>
      </c>
      <c r="Q14" s="24">
        <f>IF(F14&lt;&gt;"Win",P14,O14*0.95)</f>
        <v>-0.69</v>
      </c>
      <c r="R14" s="24">
        <f>R13+Q14</f>
        <v>126.21000000000002</v>
      </c>
      <c r="T14" s="2" t="s">
        <v>17</v>
      </c>
      <c r="U14" s="20">
        <f>R14+M14+H14</f>
        <v>273.80000000000007</v>
      </c>
      <c r="W14" s="2" t="s">
        <v>62</v>
      </c>
    </row>
    <row r="15" spans="1:23" s="141" customFormat="1" ht="12.75">
      <c r="A15" s="132"/>
      <c r="B15" s="133" t="s">
        <v>63</v>
      </c>
      <c r="C15" s="134">
        <v>1.88</v>
      </c>
      <c r="D15" s="135">
        <v>1</v>
      </c>
      <c r="E15" s="136">
        <f>-(D15*(C15-1))</f>
        <v>-0.8799999999999999</v>
      </c>
      <c r="F15" s="137" t="s">
        <v>16</v>
      </c>
      <c r="G15" s="138">
        <f>IF(F15&lt;&gt;"Win",E15,D15*0.95)</f>
        <v>0.95</v>
      </c>
      <c r="H15" s="138">
        <f>H14+G15</f>
        <v>11.98</v>
      </c>
      <c r="I15" s="134"/>
      <c r="J15" s="139">
        <v>34</v>
      </c>
      <c r="K15" s="140">
        <f>-(J15*(C15-1))</f>
        <v>-29.919999999999995</v>
      </c>
      <c r="L15" s="136">
        <f>IF(F15&lt;&gt;"Win",K15,J15*0.95)</f>
        <v>32.3</v>
      </c>
      <c r="M15" s="136">
        <f>M14+L15</f>
        <v>168.86</v>
      </c>
      <c r="O15" s="135">
        <v>2</v>
      </c>
      <c r="P15" s="136">
        <f>-(O15*(C15-1))</f>
        <v>-1.7599999999999998</v>
      </c>
      <c r="Q15" s="136">
        <f>IF(F15&lt;&gt;"Win",P15,O15*0.95)</f>
        <v>1.9</v>
      </c>
      <c r="R15" s="136">
        <f>R14+Q15</f>
        <v>128.11</v>
      </c>
      <c r="T15" s="141" t="s">
        <v>23</v>
      </c>
      <c r="U15" s="142">
        <f>R15+M15+H15</f>
        <v>308.95000000000005</v>
      </c>
      <c r="V15" s="136"/>
      <c r="W15" s="141" t="s">
        <v>64</v>
      </c>
    </row>
    <row r="16" spans="1:23" ht="12.75">
      <c r="A16" s="1">
        <v>41591</v>
      </c>
      <c r="B16" s="21" t="s">
        <v>65</v>
      </c>
      <c r="C16" s="3">
        <v>1.73</v>
      </c>
      <c r="D16" s="23">
        <v>1</v>
      </c>
      <c r="E16" s="24">
        <f>-(D16*(C16-1))</f>
        <v>-0.73</v>
      </c>
      <c r="F16" s="5" t="s">
        <v>22</v>
      </c>
      <c r="G16" s="25">
        <f>IF(F16&lt;&gt;"Win",E16,D16*0.95)</f>
        <v>-0.73</v>
      </c>
      <c r="H16" s="25">
        <f>H15+G16</f>
        <v>11.25</v>
      </c>
      <c r="J16" s="26">
        <v>1</v>
      </c>
      <c r="K16" s="27">
        <f>-(J16*(C16-1))</f>
        <v>-0.73</v>
      </c>
      <c r="L16" s="24">
        <f>IF(F16&lt;&gt;"Win",K16,J16*0.95)</f>
        <v>-0.73</v>
      </c>
      <c r="M16" s="24">
        <f>M15+L16</f>
        <v>168.13000000000002</v>
      </c>
      <c r="O16" s="23">
        <v>1</v>
      </c>
      <c r="P16" s="24">
        <f>-(O16*(C16-1))</f>
        <v>-0.73</v>
      </c>
      <c r="Q16" s="24">
        <f>IF(F16&lt;&gt;"Win",P16,O16*0.95)</f>
        <v>-0.73</v>
      </c>
      <c r="R16" s="24">
        <f>R15+Q16</f>
        <v>127.38000000000001</v>
      </c>
      <c r="T16" s="2" t="s">
        <v>23</v>
      </c>
      <c r="U16" s="20">
        <f>R16+M16+H16</f>
        <v>306.76000000000005</v>
      </c>
      <c r="W16" s="2" t="s">
        <v>66</v>
      </c>
    </row>
    <row r="17" spans="2:23" ht="12.75">
      <c r="B17" s="21" t="s">
        <v>67</v>
      </c>
      <c r="C17" s="3">
        <v>1.93</v>
      </c>
      <c r="D17" s="23">
        <v>1</v>
      </c>
      <c r="E17" s="24">
        <f>-(D17*(C17-1))</f>
        <v>-0.9299999999999999</v>
      </c>
      <c r="F17" s="5" t="s">
        <v>16</v>
      </c>
      <c r="G17" s="25">
        <f>IF(F17&lt;&gt;"Win",E17,D17*0.95)</f>
        <v>0.95</v>
      </c>
      <c r="H17" s="25">
        <f>H16+G17</f>
        <v>12.2</v>
      </c>
      <c r="J17" s="26">
        <v>1</v>
      </c>
      <c r="K17" s="27">
        <f>-(J17*(C17-1))</f>
        <v>-0.9299999999999999</v>
      </c>
      <c r="L17" s="24">
        <f>IF(F17&lt;&gt;"Win",K17,J17*0.95)</f>
        <v>0.95</v>
      </c>
      <c r="M17" s="24">
        <f>M16+L17</f>
        <v>169.08</v>
      </c>
      <c r="O17" s="23">
        <v>1</v>
      </c>
      <c r="P17" s="24">
        <f>-(O17*(C17-1))</f>
        <v>-0.9299999999999999</v>
      </c>
      <c r="Q17" s="24">
        <f>IF(F17&lt;&gt;"Win",P17,O17*0.95)</f>
        <v>0.95</v>
      </c>
      <c r="R17" s="24">
        <f>R16+Q17</f>
        <v>128.33</v>
      </c>
      <c r="T17" s="2" t="s">
        <v>23</v>
      </c>
      <c r="U17" s="20">
        <f>R17+M17+H17</f>
        <v>309.61</v>
      </c>
      <c r="W17" s="2" t="s">
        <v>66</v>
      </c>
    </row>
    <row r="18" spans="1:23" ht="12.75">
      <c r="A18" s="1">
        <v>41592</v>
      </c>
      <c r="B18" s="21" t="s">
        <v>68</v>
      </c>
      <c r="C18" s="3">
        <v>1.81</v>
      </c>
      <c r="D18" s="23">
        <v>1</v>
      </c>
      <c r="E18" s="24">
        <f>-(D18*(C18-1))</f>
        <v>-0.81</v>
      </c>
      <c r="F18" s="5" t="s">
        <v>22</v>
      </c>
      <c r="G18" s="25">
        <f>IF(F18&lt;&gt;"Win",E18,D18*0.95)</f>
        <v>-0.81</v>
      </c>
      <c r="H18" s="25">
        <f>H17+G18</f>
        <v>11.389999999999999</v>
      </c>
      <c r="J18" s="26">
        <v>1</v>
      </c>
      <c r="K18" s="27">
        <f>-(J18*(C18-1))</f>
        <v>-0.81</v>
      </c>
      <c r="L18" s="24">
        <f>IF(F18&lt;&gt;"Win",K18,J18*0.95)</f>
        <v>-0.81</v>
      </c>
      <c r="M18" s="24">
        <f>M17+L18</f>
        <v>168.27</v>
      </c>
      <c r="O18" s="23">
        <v>1</v>
      </c>
      <c r="P18" s="24">
        <f>-(O18*(C18-1))</f>
        <v>-0.81</v>
      </c>
      <c r="Q18" s="24">
        <f>IF(F18&lt;&gt;"Win",P18,O18*0.95)</f>
        <v>-0.81</v>
      </c>
      <c r="R18" s="24">
        <f>R17+Q18</f>
        <v>127.52000000000001</v>
      </c>
      <c r="T18" s="2" t="s">
        <v>17</v>
      </c>
      <c r="U18" s="20">
        <f>R18+M18+H18</f>
        <v>307.18</v>
      </c>
      <c r="W18" s="2" t="s">
        <v>30</v>
      </c>
    </row>
    <row r="19" spans="2:23" ht="12.75">
      <c r="B19" s="21" t="s">
        <v>69</v>
      </c>
      <c r="C19" s="3">
        <v>1.89</v>
      </c>
      <c r="D19" s="23">
        <v>1</v>
      </c>
      <c r="E19" s="24">
        <f>-(D19*(C19-1))</f>
        <v>-0.8899999999999999</v>
      </c>
      <c r="F19" s="5" t="s">
        <v>22</v>
      </c>
      <c r="G19" s="25">
        <f>IF(F19&lt;&gt;"Win",E19,D19*0.95)</f>
        <v>-0.8899999999999999</v>
      </c>
      <c r="H19" s="25">
        <f>H18+G19</f>
        <v>10.499999999999998</v>
      </c>
      <c r="J19" s="26">
        <v>1</v>
      </c>
      <c r="K19" s="27">
        <f>-(J19*(C19-1))</f>
        <v>-0.8899999999999999</v>
      </c>
      <c r="L19" s="24">
        <f>IF(F19&lt;&gt;"Win",K19,J19*0.95)</f>
        <v>-0.8899999999999999</v>
      </c>
      <c r="M19" s="24">
        <f>M18+L19</f>
        <v>167.38000000000002</v>
      </c>
      <c r="O19" s="23">
        <v>1</v>
      </c>
      <c r="P19" s="24">
        <f>-(O19*(C19-1))</f>
        <v>-0.8899999999999999</v>
      </c>
      <c r="Q19" s="24">
        <f>IF(F19&lt;&gt;"Win",P19,O19*0.95)</f>
        <v>-0.8899999999999999</v>
      </c>
      <c r="R19" s="24">
        <f>R18+Q19</f>
        <v>126.63000000000001</v>
      </c>
      <c r="T19" s="2" t="s">
        <v>23</v>
      </c>
      <c r="U19" s="20">
        <f>R19+M19+H19</f>
        <v>304.51000000000005</v>
      </c>
      <c r="W19" s="2" t="s">
        <v>70</v>
      </c>
    </row>
    <row r="20" spans="2:23" ht="12.75">
      <c r="B20" s="21" t="s">
        <v>71</v>
      </c>
      <c r="C20" s="3">
        <v>1.74</v>
      </c>
      <c r="D20" s="23">
        <v>1</v>
      </c>
      <c r="E20" s="24">
        <f>-(D20*(C20-1))</f>
        <v>-0.74</v>
      </c>
      <c r="F20" s="5" t="s">
        <v>16</v>
      </c>
      <c r="G20" s="25">
        <f>IF(F20&lt;&gt;"Win",E20,D20*0.95)</f>
        <v>0.95</v>
      </c>
      <c r="H20" s="25">
        <f>H19+G20</f>
        <v>11.449999999999998</v>
      </c>
      <c r="J20" s="26">
        <v>2</v>
      </c>
      <c r="K20" s="27">
        <f>-(J20*(C20-1))</f>
        <v>-1.48</v>
      </c>
      <c r="L20" s="24">
        <f>IF(F20&lt;&gt;"Win",K20,J20*0.95)</f>
        <v>1.9</v>
      </c>
      <c r="M20" s="24">
        <f>M19+L20</f>
        <v>169.28000000000003</v>
      </c>
      <c r="O20" s="23">
        <v>2</v>
      </c>
      <c r="P20" s="24">
        <f>-(O20*(C20-1))</f>
        <v>-1.48</v>
      </c>
      <c r="Q20" s="24">
        <f>IF(F20&lt;&gt;"Win",P20,O20*0.95)</f>
        <v>1.9</v>
      </c>
      <c r="R20" s="24">
        <f>R19+Q20</f>
        <v>128.53</v>
      </c>
      <c r="T20" s="2" t="s">
        <v>23</v>
      </c>
      <c r="U20" s="20">
        <f>R20+M20+H20</f>
        <v>309.26000000000005</v>
      </c>
      <c r="W20" s="2" t="s">
        <v>66</v>
      </c>
    </row>
    <row r="21" spans="1:23" ht="12.75">
      <c r="A21" s="1">
        <v>41593</v>
      </c>
      <c r="B21" s="21" t="s">
        <v>72</v>
      </c>
      <c r="C21" s="3">
        <v>1.76</v>
      </c>
      <c r="D21" s="23">
        <v>1</v>
      </c>
      <c r="E21" s="24">
        <f>-(D21*(C21-1))</f>
        <v>-0.76</v>
      </c>
      <c r="F21" s="5" t="s">
        <v>16</v>
      </c>
      <c r="G21" s="25">
        <f>IF(F21&lt;&gt;"Win",E21,D21*0.95)</f>
        <v>0.95</v>
      </c>
      <c r="H21" s="25">
        <f>H20+G21</f>
        <v>12.399999999999997</v>
      </c>
      <c r="J21" s="26">
        <v>1</v>
      </c>
      <c r="K21" s="27">
        <f>-(J21*(C21-1))</f>
        <v>-0.76</v>
      </c>
      <c r="L21" s="24">
        <f>IF(F21&lt;&gt;"Win",K21,J21*0.95)</f>
        <v>0.95</v>
      </c>
      <c r="M21" s="24">
        <f>M20+L21</f>
        <v>170.23000000000002</v>
      </c>
      <c r="O21" s="23">
        <v>1</v>
      </c>
      <c r="P21" s="24">
        <f>-(O21*(C21-1))</f>
        <v>-0.76</v>
      </c>
      <c r="Q21" s="24">
        <f>IF(F21&lt;&gt;"Win",P21,O21*0.95)</f>
        <v>0.95</v>
      </c>
      <c r="R21" s="24">
        <f>R20+Q21</f>
        <v>129.48</v>
      </c>
      <c r="T21" s="2" t="s">
        <v>23</v>
      </c>
      <c r="U21" s="20">
        <f>R21+M21+H21</f>
        <v>312.11</v>
      </c>
      <c r="W21" s="2" t="s">
        <v>70</v>
      </c>
    </row>
    <row r="22" spans="2:23" ht="12.75">
      <c r="B22" s="21" t="s">
        <v>73</v>
      </c>
      <c r="C22" s="3">
        <v>1.92</v>
      </c>
      <c r="D22" s="23">
        <v>1</v>
      </c>
      <c r="E22" s="24">
        <f>-(D22*(C22-1))</f>
        <v>-0.9199999999999999</v>
      </c>
      <c r="F22" s="5" t="s">
        <v>22</v>
      </c>
      <c r="G22" s="25">
        <f>IF(F22&lt;&gt;"Win",E22,D22*0.95)</f>
        <v>-0.9199999999999999</v>
      </c>
      <c r="H22" s="25">
        <f>H21+G22</f>
        <v>11.479999999999997</v>
      </c>
      <c r="J22" s="26">
        <v>1</v>
      </c>
      <c r="K22" s="27">
        <f>-(J22*(C22-1))</f>
        <v>-0.9199999999999999</v>
      </c>
      <c r="L22" s="24">
        <f>IF(F22&lt;&gt;"Win",K22,J22*0.95)</f>
        <v>-0.9199999999999999</v>
      </c>
      <c r="M22" s="24">
        <f>M21+L22</f>
        <v>169.31000000000003</v>
      </c>
      <c r="O22" s="23">
        <v>1</v>
      </c>
      <c r="P22" s="24">
        <f>-(O22*(C22-1))</f>
        <v>-0.9199999999999999</v>
      </c>
      <c r="Q22" s="24">
        <f>IF(F22&lt;&gt;"Win",P22,O22*0.95)</f>
        <v>-0.9199999999999999</v>
      </c>
      <c r="R22" s="24">
        <f>R21+Q22</f>
        <v>128.56</v>
      </c>
      <c r="T22" s="2" t="s">
        <v>17</v>
      </c>
      <c r="U22" s="20">
        <f>R22+M22+H22</f>
        <v>309.35</v>
      </c>
      <c r="W22" s="2" t="s">
        <v>64</v>
      </c>
    </row>
    <row r="23" spans="1:23" ht="12.75">
      <c r="A23" s="1">
        <v>41594</v>
      </c>
      <c r="B23" s="21" t="s">
        <v>74</v>
      </c>
      <c r="C23" s="3">
        <v>1.8</v>
      </c>
      <c r="D23" s="23">
        <v>1</v>
      </c>
      <c r="E23" s="24">
        <f>-(D23*(C23-1))</f>
        <v>-0.8</v>
      </c>
      <c r="F23" s="5" t="s">
        <v>22</v>
      </c>
      <c r="G23" s="25">
        <f>IF(F23&lt;&gt;"Win",E23,D23*0.95)</f>
        <v>-0.8</v>
      </c>
      <c r="H23" s="25">
        <f>H22+G23</f>
        <v>10.679999999999996</v>
      </c>
      <c r="J23" s="26">
        <v>1</v>
      </c>
      <c r="K23" s="27">
        <f>-(J23*(C23-1))</f>
        <v>-0.8</v>
      </c>
      <c r="L23" s="24">
        <f>IF(F23&lt;&gt;"Win",K23,J23*0.95)</f>
        <v>-0.8</v>
      </c>
      <c r="M23" s="24">
        <f>M22+L23</f>
        <v>168.51000000000002</v>
      </c>
      <c r="O23" s="23">
        <v>1</v>
      </c>
      <c r="P23" s="24">
        <f>-(O23*(C23-1))</f>
        <v>-0.8</v>
      </c>
      <c r="Q23" s="24">
        <f>IF(F23&lt;&gt;"Win",P23,O23*0.95)</f>
        <v>-0.8</v>
      </c>
      <c r="R23" s="24">
        <f>R22+Q23</f>
        <v>127.76</v>
      </c>
      <c r="T23" s="2" t="s">
        <v>17</v>
      </c>
      <c r="U23" s="20">
        <f>R23+M23+H23</f>
        <v>306.95000000000005</v>
      </c>
      <c r="W23" s="2" t="s">
        <v>62</v>
      </c>
    </row>
    <row r="24" spans="2:23" ht="12.75">
      <c r="B24" s="21" t="s">
        <v>75</v>
      </c>
      <c r="C24" s="3">
        <v>1.8</v>
      </c>
      <c r="D24" s="23">
        <v>1</v>
      </c>
      <c r="E24" s="24">
        <f>-(D24*(C24-1))</f>
        <v>-0.8</v>
      </c>
      <c r="F24" s="5" t="s">
        <v>22</v>
      </c>
      <c r="G24" s="25">
        <f>IF(F24&lt;&gt;"Win",E24,D24*0.95)</f>
        <v>-0.8</v>
      </c>
      <c r="H24" s="25">
        <f>H23+G24</f>
        <v>9.879999999999995</v>
      </c>
      <c r="J24" s="26">
        <v>2</v>
      </c>
      <c r="K24" s="27">
        <f>-(J24*(C24-1))</f>
        <v>-1.6</v>
      </c>
      <c r="L24" s="24">
        <f>IF(F24&lt;&gt;"Win",K24,J24*0.95)</f>
        <v>-1.6</v>
      </c>
      <c r="M24" s="24">
        <f>M23+L24</f>
        <v>166.91000000000003</v>
      </c>
      <c r="O24" s="23">
        <v>2</v>
      </c>
      <c r="P24" s="24">
        <f>-(O24*(C24-1))</f>
        <v>-1.6</v>
      </c>
      <c r="Q24" s="24">
        <f>IF(F24&lt;&gt;"Win",P24,O24*0.95)</f>
        <v>-1.6</v>
      </c>
      <c r="R24" s="24">
        <f>R23+Q24</f>
        <v>126.16000000000001</v>
      </c>
      <c r="T24" s="2" t="s">
        <v>17</v>
      </c>
      <c r="U24" s="20">
        <f>R24+M24+H24</f>
        <v>302.95000000000005</v>
      </c>
      <c r="W24" s="2" t="s">
        <v>76</v>
      </c>
    </row>
    <row r="25" spans="2:23" ht="12.75">
      <c r="B25" s="21" t="s">
        <v>77</v>
      </c>
      <c r="C25" s="3">
        <v>1.8</v>
      </c>
      <c r="D25" s="23">
        <v>1</v>
      </c>
      <c r="E25" s="24">
        <f>-(D25*(C25-1))</f>
        <v>-0.8</v>
      </c>
      <c r="F25" s="5" t="s">
        <v>16</v>
      </c>
      <c r="G25" s="25">
        <f>IF(F25&lt;&gt;"Win",E25,D25*0.95)</f>
        <v>0.95</v>
      </c>
      <c r="H25" s="25">
        <f>H24+G25</f>
        <v>10.829999999999995</v>
      </c>
      <c r="J25" s="26">
        <v>3</v>
      </c>
      <c r="K25" s="27">
        <f>-(J25*(C25-1))</f>
        <v>-2.4000000000000004</v>
      </c>
      <c r="L25" s="24">
        <f>IF(F25&lt;&gt;"Win",K25,J25*0.95)</f>
        <v>2.8499999999999996</v>
      </c>
      <c r="M25" s="24">
        <f>M24+L25</f>
        <v>169.76000000000002</v>
      </c>
      <c r="O25" s="23">
        <v>3</v>
      </c>
      <c r="P25" s="24">
        <f>-(O25*(C25-1))</f>
        <v>-2.4000000000000004</v>
      </c>
      <c r="Q25" s="24">
        <f>IF(F25&lt;&gt;"Win",P25,O25*0.95)</f>
        <v>2.8499999999999996</v>
      </c>
      <c r="R25" s="24">
        <f>R24+Q25</f>
        <v>129.01000000000002</v>
      </c>
      <c r="T25" s="2" t="s">
        <v>23</v>
      </c>
      <c r="U25" s="20">
        <f>R25+M25+H25</f>
        <v>309.6</v>
      </c>
      <c r="W25" s="2" t="s">
        <v>78</v>
      </c>
    </row>
    <row r="26" spans="1:23" ht="12.75">
      <c r="A26" s="1">
        <v>41595</v>
      </c>
      <c r="B26" s="21" t="s">
        <v>79</v>
      </c>
      <c r="C26" s="3">
        <v>1.72</v>
      </c>
      <c r="D26" s="23">
        <v>1</v>
      </c>
      <c r="E26" s="24">
        <f>-(D26*(C26-1))</f>
        <v>-0.72</v>
      </c>
      <c r="F26" s="5" t="s">
        <v>16</v>
      </c>
      <c r="G26" s="25">
        <f>IF(F26&lt;&gt;"Win",E26,D26*0.95)</f>
        <v>0.95</v>
      </c>
      <c r="H26" s="25">
        <f>H25+G26</f>
        <v>11.779999999999994</v>
      </c>
      <c r="J26" s="26">
        <v>1</v>
      </c>
      <c r="K26" s="27">
        <f>-(J26*(C26-1))</f>
        <v>-0.72</v>
      </c>
      <c r="L26" s="24">
        <f>IF(F26&lt;&gt;"Win",K26,J26*0.95)</f>
        <v>0.95</v>
      </c>
      <c r="M26" s="24">
        <f>M25+L26</f>
        <v>170.71</v>
      </c>
      <c r="O26" s="23">
        <v>1</v>
      </c>
      <c r="P26" s="24">
        <f>-(O26*(C26-1))</f>
        <v>-0.72</v>
      </c>
      <c r="Q26" s="24">
        <f>IF(F26&lt;&gt;"Win",P26,O26*0.95)</f>
        <v>0.95</v>
      </c>
      <c r="R26" s="24">
        <f>R25+Q26</f>
        <v>129.96</v>
      </c>
      <c r="T26" s="2" t="s">
        <v>23</v>
      </c>
      <c r="U26" s="20">
        <f>R26+M26+H26</f>
        <v>312.45</v>
      </c>
      <c r="W26" s="2" t="s">
        <v>76</v>
      </c>
    </row>
    <row r="27" spans="2:23" ht="12.75">
      <c r="B27" s="21" t="s">
        <v>80</v>
      </c>
      <c r="C27" s="3">
        <v>1.91</v>
      </c>
      <c r="D27" s="23">
        <v>1</v>
      </c>
      <c r="E27" s="24">
        <f>-(D27*(C27-1))</f>
        <v>-0.9099999999999999</v>
      </c>
      <c r="F27" s="5" t="s">
        <v>22</v>
      </c>
      <c r="G27" s="25">
        <f>IF(F27&lt;&gt;"Win",E27,D27*0.95)</f>
        <v>-0.9099999999999999</v>
      </c>
      <c r="H27" s="25">
        <f>H26+G27</f>
        <v>10.869999999999994</v>
      </c>
      <c r="J27" s="26">
        <v>1</v>
      </c>
      <c r="K27" s="27">
        <f>-(J27*(C27-1))</f>
        <v>-0.9099999999999999</v>
      </c>
      <c r="L27" s="24">
        <f>IF(F27&lt;&gt;"Win",K27,J27*0.95)</f>
        <v>-0.9099999999999999</v>
      </c>
      <c r="M27" s="24">
        <f>M26+L27</f>
        <v>169.8</v>
      </c>
      <c r="O27" s="23">
        <v>1</v>
      </c>
      <c r="P27" s="24">
        <f>-(O27*(C27-1))</f>
        <v>-0.9099999999999999</v>
      </c>
      <c r="Q27" s="24">
        <f>IF(F27&lt;&gt;"Win",P27,O27*0.95)</f>
        <v>-0.9099999999999999</v>
      </c>
      <c r="R27" s="24">
        <f>R26+Q27</f>
        <v>129.05</v>
      </c>
      <c r="T27" s="2" t="s">
        <v>17</v>
      </c>
      <c r="U27" s="20">
        <f>R27+M27+H27</f>
        <v>309.72</v>
      </c>
      <c r="W27" s="2" t="s">
        <v>62</v>
      </c>
    </row>
    <row r="28" spans="2:23" ht="12.75">
      <c r="B28" s="21" t="s">
        <v>81</v>
      </c>
      <c r="C28" s="3">
        <v>1.68</v>
      </c>
      <c r="D28" s="23">
        <v>1</v>
      </c>
      <c r="E28" s="24">
        <f>-(D28*(C28-1))</f>
        <v>-0.6799999999999999</v>
      </c>
      <c r="F28" s="5" t="s">
        <v>22</v>
      </c>
      <c r="G28" s="25">
        <f>IF(F28&lt;&gt;"Win",E28,D28*0.95)</f>
        <v>-0.6799999999999999</v>
      </c>
      <c r="H28" s="25">
        <f>H27+G28</f>
        <v>10.189999999999994</v>
      </c>
      <c r="J28" s="26">
        <v>1</v>
      </c>
      <c r="K28" s="27">
        <f>-(J28*(C28-1))</f>
        <v>-0.6799999999999999</v>
      </c>
      <c r="L28" s="24">
        <f>IF(F28&lt;&gt;"Win",K28,J28*0.95)</f>
        <v>-0.6799999999999999</v>
      </c>
      <c r="M28" s="24">
        <f>M27+L28</f>
        <v>169.12</v>
      </c>
      <c r="O28" s="23">
        <v>1</v>
      </c>
      <c r="P28" s="24">
        <f>-(O28*(C28-1))</f>
        <v>-0.6799999999999999</v>
      </c>
      <c r="Q28" s="24">
        <f>IF(F28&lt;&gt;"Win",P28,O28*0.95)</f>
        <v>-0.6799999999999999</v>
      </c>
      <c r="R28" s="24">
        <f>R27+Q28</f>
        <v>128.37</v>
      </c>
      <c r="T28" s="2" t="s">
        <v>23</v>
      </c>
      <c r="U28" s="20">
        <f>R28+M28+H28</f>
        <v>307.68</v>
      </c>
      <c r="W28" s="2" t="s">
        <v>76</v>
      </c>
    </row>
    <row r="29" spans="1:23" ht="12.75">
      <c r="A29" s="1">
        <v>41596</v>
      </c>
      <c r="B29" s="21" t="s">
        <v>82</v>
      </c>
      <c r="C29" s="3">
        <v>1.78</v>
      </c>
      <c r="D29" s="23">
        <v>1</v>
      </c>
      <c r="E29" s="24">
        <f>-(D29*(C29-1))</f>
        <v>-0.78</v>
      </c>
      <c r="F29" s="5" t="s">
        <v>22</v>
      </c>
      <c r="G29" s="25">
        <f>IF(F29&lt;&gt;"Win",E29,D29*0.95)</f>
        <v>-0.78</v>
      </c>
      <c r="H29" s="25">
        <f>H28+G29</f>
        <v>9.409999999999995</v>
      </c>
      <c r="J29" s="26">
        <v>2</v>
      </c>
      <c r="K29" s="27">
        <f>-(J29*(C29-1))</f>
        <v>-1.56</v>
      </c>
      <c r="L29" s="24">
        <f>IF(F29&lt;&gt;"Win",K29,J29*0.95)</f>
        <v>-1.56</v>
      </c>
      <c r="M29" s="24">
        <f>M28+L29</f>
        <v>167.56</v>
      </c>
      <c r="O29" s="23">
        <v>2</v>
      </c>
      <c r="P29" s="24">
        <f>-(O29*(C29-1))</f>
        <v>-1.56</v>
      </c>
      <c r="Q29" s="24">
        <f>IF(F29&lt;&gt;"Win",P29,O29*0.95)</f>
        <v>-1.56</v>
      </c>
      <c r="R29" s="24">
        <f>R28+Q29</f>
        <v>126.81</v>
      </c>
      <c r="T29" s="2" t="s">
        <v>17</v>
      </c>
      <c r="U29" s="20">
        <f>R29+M29+H29</f>
        <v>303.78</v>
      </c>
      <c r="W29" s="2" t="s">
        <v>30</v>
      </c>
    </row>
    <row r="30" spans="2:23" ht="12.75">
      <c r="B30" s="21" t="s">
        <v>83</v>
      </c>
      <c r="C30" s="3">
        <v>1.95</v>
      </c>
      <c r="D30" s="23">
        <v>1</v>
      </c>
      <c r="E30" s="24">
        <f>-(D30*(C30-1))</f>
        <v>-0.95</v>
      </c>
      <c r="F30" s="5" t="s">
        <v>16</v>
      </c>
      <c r="G30" s="25">
        <f>IF(F30&lt;&gt;"Win",E30,D30*0.95)</f>
        <v>0.95</v>
      </c>
      <c r="H30" s="25">
        <f>H29+G30</f>
        <v>10.359999999999994</v>
      </c>
      <c r="J30" s="26">
        <v>3</v>
      </c>
      <c r="K30" s="27">
        <f>-(J30*(C30-1))</f>
        <v>-2.8499999999999996</v>
      </c>
      <c r="L30" s="24">
        <f>IF(F30&lt;&gt;"Win",K30,J30*0.95)</f>
        <v>2.8499999999999996</v>
      </c>
      <c r="M30" s="24">
        <f>M29+L30</f>
        <v>170.41</v>
      </c>
      <c r="O30" s="23">
        <v>3</v>
      </c>
      <c r="P30" s="24">
        <f>-(O30*(C30-1))</f>
        <v>-2.8499999999999996</v>
      </c>
      <c r="Q30" s="24">
        <f>IF(F30&lt;&gt;"Win",P30,O30*0.95)</f>
        <v>2.8499999999999996</v>
      </c>
      <c r="R30" s="24">
        <f>R29+Q30</f>
        <v>129.66</v>
      </c>
      <c r="T30" s="2" t="s">
        <v>17</v>
      </c>
      <c r="U30" s="20">
        <f>R30+M30+H30</f>
        <v>310.43</v>
      </c>
      <c r="W30" s="2" t="s">
        <v>62</v>
      </c>
    </row>
    <row r="31" spans="1:23" ht="12.75">
      <c r="A31" s="1">
        <v>41597</v>
      </c>
      <c r="B31" s="21" t="s">
        <v>84</v>
      </c>
      <c r="C31" s="3">
        <v>1.78</v>
      </c>
      <c r="D31" s="23">
        <v>1</v>
      </c>
      <c r="E31" s="24">
        <f>-(D31*(C31-1))</f>
        <v>-0.78</v>
      </c>
      <c r="F31" s="5" t="s">
        <v>16</v>
      </c>
      <c r="G31" s="25">
        <f>IF(F31&lt;&gt;"Win",E31,D31*0.95)</f>
        <v>0.95</v>
      </c>
      <c r="H31" s="25">
        <f>H30+G31</f>
        <v>11.309999999999993</v>
      </c>
      <c r="J31" s="26">
        <v>1</v>
      </c>
      <c r="K31" s="27">
        <f>-(J31*(C31-1))</f>
        <v>-0.78</v>
      </c>
      <c r="L31" s="24">
        <f>IF(F31&lt;&gt;"Win",K31,J31*0.95)</f>
        <v>0.95</v>
      </c>
      <c r="M31" s="24">
        <f>M30+L31</f>
        <v>171.35999999999999</v>
      </c>
      <c r="O31" s="23">
        <v>1</v>
      </c>
      <c r="P31" s="24">
        <f>-(O31*(C31-1))</f>
        <v>-0.78</v>
      </c>
      <c r="Q31" s="24">
        <f>IF(F31&lt;&gt;"Win",P31,O31*0.95)</f>
        <v>0.95</v>
      </c>
      <c r="R31" s="24">
        <f>R30+Q31</f>
        <v>130.60999999999999</v>
      </c>
      <c r="T31" s="2" t="s">
        <v>23</v>
      </c>
      <c r="U31" s="20">
        <f>R31+M31+H31</f>
        <v>313.28</v>
      </c>
      <c r="W31" s="2" t="s">
        <v>70</v>
      </c>
    </row>
    <row r="32" spans="2:23" ht="12.75">
      <c r="B32" s="21" t="s">
        <v>85</v>
      </c>
      <c r="C32" s="3">
        <v>1.78</v>
      </c>
      <c r="D32" s="23">
        <v>1</v>
      </c>
      <c r="E32" s="24">
        <f>-(D32*(C32-1))</f>
        <v>-0.78</v>
      </c>
      <c r="F32" s="5" t="s">
        <v>16</v>
      </c>
      <c r="G32" s="25">
        <f>IF(F32&lt;&gt;"Win",E32,D32*0.95)</f>
        <v>0.95</v>
      </c>
      <c r="H32" s="25">
        <f>H31+G32</f>
        <v>12.259999999999993</v>
      </c>
      <c r="J32" s="26">
        <v>1</v>
      </c>
      <c r="K32" s="27">
        <f>-(J32*(C32-1))</f>
        <v>-0.78</v>
      </c>
      <c r="L32" s="24">
        <f>IF(F32&lt;&gt;"Win",K32,J32*0.95)</f>
        <v>0.95</v>
      </c>
      <c r="M32" s="24">
        <f>M31+L32</f>
        <v>172.30999999999997</v>
      </c>
      <c r="O32" s="23">
        <v>1</v>
      </c>
      <c r="P32" s="24">
        <f>-(O32*(C32-1))</f>
        <v>-0.78</v>
      </c>
      <c r="Q32" s="24">
        <f>IF(F32&lt;&gt;"Win",P32,O32*0.95)</f>
        <v>0.95</v>
      </c>
      <c r="R32" s="24">
        <f>R31+Q32</f>
        <v>131.55999999999997</v>
      </c>
      <c r="T32" s="2" t="s">
        <v>23</v>
      </c>
      <c r="U32" s="20">
        <f>R32+M32+H32</f>
        <v>316.12999999999994</v>
      </c>
      <c r="W32" s="2" t="s">
        <v>70</v>
      </c>
    </row>
    <row r="33" spans="1:23" ht="12.75">
      <c r="A33" s="1">
        <v>41598</v>
      </c>
      <c r="B33" s="21" t="s">
        <v>86</v>
      </c>
      <c r="C33" s="3">
        <v>1.62</v>
      </c>
      <c r="D33" s="23">
        <v>1</v>
      </c>
      <c r="E33" s="24">
        <f>-(D33*(C33-1))</f>
        <v>-0.6200000000000001</v>
      </c>
      <c r="F33" s="5" t="s">
        <v>16</v>
      </c>
      <c r="G33" s="25">
        <f>IF(F33&lt;&gt;"Win",E33,D33*0.95)</f>
        <v>0.95</v>
      </c>
      <c r="H33" s="25">
        <f>H32+G33</f>
        <v>13.209999999999992</v>
      </c>
      <c r="J33" s="26">
        <v>1</v>
      </c>
      <c r="K33" s="27">
        <f>-(J33*(C33-1))</f>
        <v>-0.6200000000000001</v>
      </c>
      <c r="L33" s="24">
        <f>IF(F33&lt;&gt;"Win",K33,J33*0.95)</f>
        <v>0.95</v>
      </c>
      <c r="M33" s="24">
        <f>M32+L33</f>
        <v>173.25999999999996</v>
      </c>
      <c r="O33" s="23">
        <v>1</v>
      </c>
      <c r="P33" s="24">
        <f>-(O33*(C33-1))</f>
        <v>-0.6200000000000001</v>
      </c>
      <c r="Q33" s="24">
        <f>IF(F33&lt;&gt;"Win",P33,O33*0.95)</f>
        <v>0.95</v>
      </c>
      <c r="R33" s="24">
        <f>R32+Q33</f>
        <v>132.50999999999996</v>
      </c>
      <c r="T33" s="2" t="s">
        <v>17</v>
      </c>
      <c r="U33" s="20">
        <f>R33+M33+H33</f>
        <v>318.9799999999999</v>
      </c>
      <c r="W33" s="2" t="s">
        <v>87</v>
      </c>
    </row>
    <row r="34" spans="1:23" ht="12.75">
      <c r="A34" s="1">
        <v>41599</v>
      </c>
      <c r="B34" s="21" t="s">
        <v>88</v>
      </c>
      <c r="C34" s="3">
        <v>1.73</v>
      </c>
      <c r="D34" s="23">
        <v>1</v>
      </c>
      <c r="E34" s="24">
        <f>-(D34*(C34-1))</f>
        <v>-0.73</v>
      </c>
      <c r="F34" s="5" t="s">
        <v>22</v>
      </c>
      <c r="G34" s="25">
        <f>IF(F34&lt;&gt;"Win",E34,D34*0.95)</f>
        <v>-0.73</v>
      </c>
      <c r="H34" s="25">
        <f>H33+G34</f>
        <v>12.479999999999992</v>
      </c>
      <c r="J34" s="26">
        <v>1</v>
      </c>
      <c r="K34" s="27">
        <f>-(J34*(C34-1))</f>
        <v>-0.73</v>
      </c>
      <c r="L34" s="24">
        <f>IF(F34&lt;&gt;"Win",K34,J34*0.95)</f>
        <v>-0.73</v>
      </c>
      <c r="M34" s="24">
        <f>M33+L34</f>
        <v>172.52999999999997</v>
      </c>
      <c r="O34" s="23">
        <v>1</v>
      </c>
      <c r="P34" s="24">
        <f>-(O34*(C34-1))</f>
        <v>-0.73</v>
      </c>
      <c r="Q34" s="24">
        <f>IF(F34&lt;&gt;"Win",P34,O34*0.95)</f>
        <v>-0.73</v>
      </c>
      <c r="R34" s="24">
        <f>R33+Q34</f>
        <v>131.77999999999997</v>
      </c>
      <c r="T34" s="2" t="s">
        <v>17</v>
      </c>
      <c r="U34" s="20">
        <f>R34+M34+H34</f>
        <v>316.78999999999996</v>
      </c>
      <c r="W34" s="2" t="s">
        <v>30</v>
      </c>
    </row>
    <row r="35" spans="1:23" ht="12.75">
      <c r="A35" s="1">
        <v>41600</v>
      </c>
      <c r="B35" s="21" t="s">
        <v>89</v>
      </c>
      <c r="C35" s="3">
        <v>1.62</v>
      </c>
      <c r="D35" s="23">
        <v>1</v>
      </c>
      <c r="E35" s="24">
        <f>-(D35*(C35-1))</f>
        <v>-0.6200000000000001</v>
      </c>
      <c r="F35" s="5" t="s">
        <v>22</v>
      </c>
      <c r="G35" s="25">
        <f>IF(F35&lt;&gt;"Win",E35,D35*0.95)</f>
        <v>-0.6200000000000001</v>
      </c>
      <c r="H35" s="25">
        <f>H34+G35</f>
        <v>11.859999999999992</v>
      </c>
      <c r="J35" s="26">
        <v>1</v>
      </c>
      <c r="K35" s="27">
        <f>-(J35*(C35-1))</f>
        <v>-0.6200000000000001</v>
      </c>
      <c r="L35" s="24">
        <f>IF(F35&lt;&gt;"Win",K35,J35*0.95)</f>
        <v>-0.6200000000000001</v>
      </c>
      <c r="M35" s="24">
        <f>M34+L35</f>
        <v>171.90999999999997</v>
      </c>
      <c r="O35" s="23">
        <v>1</v>
      </c>
      <c r="P35" s="24">
        <f>-(O35*(C35-1))</f>
        <v>-0.6200000000000001</v>
      </c>
      <c r="Q35" s="24">
        <f>IF(F35&lt;&gt;"Win",P35,O35*0.95)</f>
        <v>-0.6200000000000001</v>
      </c>
      <c r="R35" s="24">
        <f>R34+Q35</f>
        <v>131.15999999999997</v>
      </c>
      <c r="T35" s="2" t="s">
        <v>23</v>
      </c>
      <c r="U35" s="20">
        <f>R35+M35+H35</f>
        <v>314.92999999999995</v>
      </c>
      <c r="W35" s="2" t="s">
        <v>56</v>
      </c>
    </row>
    <row r="36" spans="2:23" ht="12.75">
      <c r="B36" s="21" t="s">
        <v>90</v>
      </c>
      <c r="C36" s="3">
        <v>1.82</v>
      </c>
      <c r="D36" s="23">
        <v>1</v>
      </c>
      <c r="E36" s="24">
        <f>-(D36*(C36-1))</f>
        <v>-0.8200000000000001</v>
      </c>
      <c r="F36" s="5" t="s">
        <v>22</v>
      </c>
      <c r="G36" s="25">
        <f>IF(F36&lt;&gt;"Win",E36,D36*0.95)</f>
        <v>-0.8200000000000001</v>
      </c>
      <c r="H36" s="25">
        <f>H35+G36</f>
        <v>11.039999999999992</v>
      </c>
      <c r="J36" s="26">
        <v>2</v>
      </c>
      <c r="K36" s="27">
        <f>-(J36*(C36-1))</f>
        <v>-1.6400000000000001</v>
      </c>
      <c r="L36" s="24">
        <f>IF(F36&lt;&gt;"Win",K36,J36*0.95)</f>
        <v>-1.6400000000000001</v>
      </c>
      <c r="M36" s="24">
        <f>M35+L36</f>
        <v>170.26999999999998</v>
      </c>
      <c r="O36" s="23">
        <v>2</v>
      </c>
      <c r="P36" s="24">
        <f>-(O36*(C36-1))</f>
        <v>-1.6400000000000001</v>
      </c>
      <c r="Q36" s="24">
        <f>IF(F36&lt;&gt;"Win",P36,O36*0.95)</f>
        <v>-1.6400000000000001</v>
      </c>
      <c r="R36" s="24">
        <f>R35+Q36</f>
        <v>129.51999999999998</v>
      </c>
      <c r="T36" s="2" t="s">
        <v>23</v>
      </c>
      <c r="U36" s="20">
        <f>R36+M36+H36</f>
        <v>310.8299999999999</v>
      </c>
      <c r="W36" s="2" t="s">
        <v>91</v>
      </c>
    </row>
    <row r="37" spans="2:23" ht="12.75">
      <c r="B37" s="21" t="s">
        <v>92</v>
      </c>
      <c r="C37" s="3">
        <v>1.79</v>
      </c>
      <c r="D37" s="23">
        <v>1</v>
      </c>
      <c r="E37" s="24">
        <f>-(D37*(C37-1))</f>
        <v>-0.79</v>
      </c>
      <c r="F37" s="5" t="s">
        <v>16</v>
      </c>
      <c r="G37" s="25">
        <f>IF(F37&lt;&gt;"Win",E37,D37*0.95)</f>
        <v>0.95</v>
      </c>
      <c r="H37" s="25">
        <f>H36+G37</f>
        <v>11.989999999999991</v>
      </c>
      <c r="J37" s="26">
        <v>3</v>
      </c>
      <c r="K37" s="27">
        <f>-(J37*(C37-1))</f>
        <v>-2.37</v>
      </c>
      <c r="L37" s="24">
        <f>IF(F37&lt;&gt;"Win",K37,J37*0.95)</f>
        <v>2.8499999999999996</v>
      </c>
      <c r="M37" s="24">
        <f>M36+L37</f>
        <v>173.11999999999998</v>
      </c>
      <c r="O37" s="23">
        <v>3</v>
      </c>
      <c r="P37" s="24">
        <f>-(O37*(C37-1))</f>
        <v>-2.37</v>
      </c>
      <c r="Q37" s="24">
        <f>IF(F37&lt;&gt;"Win",P37,O37*0.95)</f>
        <v>2.8499999999999996</v>
      </c>
      <c r="R37" s="24">
        <f>R36+Q37</f>
        <v>132.36999999999998</v>
      </c>
      <c r="T37" s="2" t="s">
        <v>17</v>
      </c>
      <c r="U37" s="20">
        <f>R37+M37+H37</f>
        <v>317.47999999999996</v>
      </c>
      <c r="W37" s="2" t="s">
        <v>28</v>
      </c>
    </row>
    <row r="38" spans="1:23" ht="12.75">
      <c r="A38" s="1">
        <v>41601</v>
      </c>
      <c r="B38" s="21" t="s">
        <v>93</v>
      </c>
      <c r="C38" s="3">
        <v>1.81</v>
      </c>
      <c r="D38" s="23">
        <v>1</v>
      </c>
      <c r="E38" s="24">
        <f>-(D38*(C38-1))</f>
        <v>-0.81</v>
      </c>
      <c r="F38" s="5" t="s">
        <v>22</v>
      </c>
      <c r="G38" s="25">
        <f>IF(F38&lt;&gt;"Win",E38,D38*0.95)</f>
        <v>-0.81</v>
      </c>
      <c r="H38" s="25">
        <f>H37+G38</f>
        <v>11.17999999999999</v>
      </c>
      <c r="J38" s="26">
        <v>1</v>
      </c>
      <c r="K38" s="27">
        <f>-(J38*(C38-1))</f>
        <v>-0.81</v>
      </c>
      <c r="L38" s="24">
        <f>IF(F38&lt;&gt;"Win",K38,J38*0.95)</f>
        <v>-0.81</v>
      </c>
      <c r="M38" s="24">
        <f>M37+L38</f>
        <v>172.30999999999997</v>
      </c>
      <c r="O38" s="23">
        <v>1</v>
      </c>
      <c r="P38" s="24">
        <f>-(O38*(C38-1))</f>
        <v>-0.81</v>
      </c>
      <c r="Q38" s="24">
        <f>IF(F38&lt;&gt;"Win",P38,O38*0.95)</f>
        <v>-0.81</v>
      </c>
      <c r="R38" s="24">
        <f>R37+Q38</f>
        <v>131.55999999999997</v>
      </c>
      <c r="T38" s="2" t="s">
        <v>17</v>
      </c>
      <c r="U38" s="20">
        <f>R38+M38+H38</f>
        <v>315.04999999999995</v>
      </c>
      <c r="W38" s="2" t="s">
        <v>39</v>
      </c>
    </row>
    <row r="39" spans="2:23" ht="12.75">
      <c r="B39" s="21" t="s">
        <v>94</v>
      </c>
      <c r="C39" s="3">
        <v>1.76</v>
      </c>
      <c r="D39" s="23">
        <v>1</v>
      </c>
      <c r="E39" s="24">
        <f>-(D39*(C39-1))</f>
        <v>-0.76</v>
      </c>
      <c r="F39" s="5" t="s">
        <v>22</v>
      </c>
      <c r="G39" s="25">
        <f>IF(F39&lt;&gt;"Win",E39,D39*0.95)</f>
        <v>-0.76</v>
      </c>
      <c r="H39" s="25">
        <f>H38+G39</f>
        <v>10.419999999999991</v>
      </c>
      <c r="J39" s="26">
        <v>1</v>
      </c>
      <c r="K39" s="27">
        <f>-(J39*(C39-1))</f>
        <v>-0.76</v>
      </c>
      <c r="L39" s="24">
        <f>IF(F39&lt;&gt;"Win",K39,J39*0.95)</f>
        <v>-0.76</v>
      </c>
      <c r="M39" s="24">
        <f>M38+L39</f>
        <v>171.54999999999998</v>
      </c>
      <c r="O39" s="23">
        <v>2</v>
      </c>
      <c r="P39" s="24">
        <f>-(O39*(C39-1))</f>
        <v>-1.52</v>
      </c>
      <c r="Q39" s="24">
        <f>IF(F39&lt;&gt;"Win",P39,O39*0.95)</f>
        <v>-1.52</v>
      </c>
      <c r="R39" s="24">
        <f>R38+Q39</f>
        <v>130.03999999999996</v>
      </c>
      <c r="T39" s="2" t="s">
        <v>17</v>
      </c>
      <c r="U39" s="20">
        <f>R39+M39+H39</f>
        <v>312.00999999999993</v>
      </c>
      <c r="W39" s="2" t="s">
        <v>37</v>
      </c>
    </row>
    <row r="40" spans="2:23" ht="12.75">
      <c r="B40" s="21" t="s">
        <v>95</v>
      </c>
      <c r="C40" s="3">
        <v>1.8</v>
      </c>
      <c r="D40" s="23">
        <v>1</v>
      </c>
      <c r="E40" s="24">
        <f>-(D40*(C40-1))</f>
        <v>-0.8</v>
      </c>
      <c r="F40" s="5" t="s">
        <v>22</v>
      </c>
      <c r="G40" s="25">
        <f>IF(F40&lt;&gt;"Win",E40,D40*0.95)</f>
        <v>-0.8</v>
      </c>
      <c r="H40" s="25">
        <f>H39+G40</f>
        <v>9.61999999999999</v>
      </c>
      <c r="J40" s="26">
        <v>2</v>
      </c>
      <c r="K40" s="27">
        <f>-(J40*(C40-1))</f>
        <v>-1.6</v>
      </c>
      <c r="L40" s="24">
        <f>IF(F40&lt;&gt;"Win",K40,J40*0.95)</f>
        <v>-1.6</v>
      </c>
      <c r="M40" s="24">
        <f>M39+L40</f>
        <v>169.95</v>
      </c>
      <c r="O40" s="23">
        <v>3</v>
      </c>
      <c r="P40" s="24">
        <f>-(O40*(C40-1))</f>
        <v>-2.4000000000000004</v>
      </c>
      <c r="Q40" s="24">
        <f>IF(F40&lt;&gt;"Win",P40,O40*0.95)</f>
        <v>-2.4000000000000004</v>
      </c>
      <c r="R40" s="24">
        <f>R39+Q40</f>
        <v>127.63999999999996</v>
      </c>
      <c r="T40" s="2" t="s">
        <v>17</v>
      </c>
      <c r="U40" s="20">
        <f>R40+M40+H40</f>
        <v>307.2099999999999</v>
      </c>
      <c r="W40" s="2" t="s">
        <v>24</v>
      </c>
    </row>
    <row r="41" spans="1:23" ht="12.75">
      <c r="A41" s="1">
        <v>41602</v>
      </c>
      <c r="B41" s="21" t="s">
        <v>96</v>
      </c>
      <c r="C41" s="3">
        <v>1.64</v>
      </c>
      <c r="D41" s="23">
        <v>1</v>
      </c>
      <c r="E41" s="24">
        <f>-(D41*(C41-1))</f>
        <v>-0.6399999999999999</v>
      </c>
      <c r="F41" s="5" t="s">
        <v>22</v>
      </c>
      <c r="G41" s="25">
        <f>IF(F41&lt;&gt;"Win",E41,D41*0.95)</f>
        <v>-0.6399999999999999</v>
      </c>
      <c r="H41" s="25">
        <f>H40+G41</f>
        <v>8.97999999999999</v>
      </c>
      <c r="J41" s="26">
        <v>3</v>
      </c>
      <c r="K41" s="27">
        <f>-(J41*(C41-1))</f>
        <v>-1.9199999999999997</v>
      </c>
      <c r="L41" s="24">
        <f>IF(F41&lt;&gt;"Win",K41,J41*0.95)</f>
        <v>-1.9199999999999997</v>
      </c>
      <c r="M41" s="24">
        <f>M40+L41</f>
        <v>168.03</v>
      </c>
      <c r="O41" s="23">
        <v>5</v>
      </c>
      <c r="P41" s="24">
        <f>-(O41*(C41-1))</f>
        <v>-3.1999999999999993</v>
      </c>
      <c r="Q41" s="24">
        <f>IF(F41&lt;&gt;"Win",P41,O41*0.95)</f>
        <v>-3.1999999999999993</v>
      </c>
      <c r="R41" s="24">
        <f>R40+Q41</f>
        <v>124.43999999999996</v>
      </c>
      <c r="T41" s="2" t="s">
        <v>17</v>
      </c>
      <c r="U41" s="20">
        <f>R41+M41+H41</f>
        <v>301.44999999999993</v>
      </c>
      <c r="W41" s="2" t="s">
        <v>51</v>
      </c>
    </row>
    <row r="42" spans="2:23" ht="12.75">
      <c r="B42" s="21" t="s">
        <v>97</v>
      </c>
      <c r="C42" s="3">
        <v>1.79</v>
      </c>
      <c r="D42" s="23">
        <v>1</v>
      </c>
      <c r="E42" s="24">
        <f>-(D42*(C42-1))</f>
        <v>-0.79</v>
      </c>
      <c r="F42" s="5" t="s">
        <v>22</v>
      </c>
      <c r="G42" s="25">
        <f>IF(F42&lt;&gt;"Win",E42,D42*0.95)</f>
        <v>-0.79</v>
      </c>
      <c r="H42" s="25">
        <f>H41+G42</f>
        <v>8.18999999999999</v>
      </c>
      <c r="J42" s="26">
        <v>5</v>
      </c>
      <c r="K42" s="27">
        <f>-(J42*(C42-1))</f>
        <v>-3.95</v>
      </c>
      <c r="L42" s="24">
        <f>IF(F42&lt;&gt;"Win",K42,J42*0.95)</f>
        <v>-3.95</v>
      </c>
      <c r="M42" s="24">
        <f>M41+L42</f>
        <v>164.08</v>
      </c>
      <c r="O42" s="23">
        <v>8</v>
      </c>
      <c r="P42" s="24">
        <f>-(O42*(C42-1))</f>
        <v>-6.32</v>
      </c>
      <c r="Q42" s="24">
        <f>IF(F42&lt;&gt;"Win",P42,O42*0.95)</f>
        <v>-6.32</v>
      </c>
      <c r="R42" s="24">
        <f>R41+Q42</f>
        <v>118.11999999999995</v>
      </c>
      <c r="T42" s="2" t="s">
        <v>17</v>
      </c>
      <c r="U42" s="20">
        <f>R42+M42+H42</f>
        <v>290.38999999999993</v>
      </c>
      <c r="W42" s="2" t="s">
        <v>98</v>
      </c>
    </row>
    <row r="43" spans="2:23" ht="12.75">
      <c r="B43" s="21" t="s">
        <v>99</v>
      </c>
      <c r="C43" s="3">
        <v>1.79</v>
      </c>
      <c r="D43" s="23">
        <v>1</v>
      </c>
      <c r="E43" s="24">
        <f>-(D43*(C43-1))</f>
        <v>-0.79</v>
      </c>
      <c r="F43" s="5" t="s">
        <v>22</v>
      </c>
      <c r="G43" s="25">
        <f>IF(F43&lt;&gt;"Win",E43,D43*0.95)</f>
        <v>-0.79</v>
      </c>
      <c r="H43" s="25">
        <f>H42+G43</f>
        <v>7.399999999999991</v>
      </c>
      <c r="J43" s="26">
        <v>8</v>
      </c>
      <c r="K43" s="27">
        <f>-(J43*(C43-1))</f>
        <v>-6.32</v>
      </c>
      <c r="L43" s="24">
        <f>IF(F43&lt;&gt;"Win",K43,J43*0.95)</f>
        <v>-6.32</v>
      </c>
      <c r="M43" s="24">
        <f>M42+L43</f>
        <v>157.76000000000002</v>
      </c>
      <c r="O43" s="23">
        <v>13</v>
      </c>
      <c r="P43" s="24">
        <f>-(O43*(C43-1))</f>
        <v>-10.27</v>
      </c>
      <c r="Q43" s="24">
        <f>IF(F43&lt;&gt;"Win",P43,O43*0.95)</f>
        <v>-10.27</v>
      </c>
      <c r="R43" s="24">
        <f>R42+Q43</f>
        <v>107.84999999999995</v>
      </c>
      <c r="T43" s="2" t="s">
        <v>23</v>
      </c>
      <c r="U43" s="20">
        <f>R43+M43+H43</f>
        <v>273.00999999999993</v>
      </c>
      <c r="W43" s="2" t="s">
        <v>100</v>
      </c>
    </row>
    <row r="44" spans="1:23" ht="12.75">
      <c r="A44" s="1">
        <v>41603</v>
      </c>
      <c r="B44" s="21" t="s">
        <v>101</v>
      </c>
      <c r="C44" s="3">
        <v>1.96</v>
      </c>
      <c r="D44" s="23">
        <v>1</v>
      </c>
      <c r="E44" s="24">
        <f>-(D44*(C44-1))</f>
        <v>-0.96</v>
      </c>
      <c r="F44" s="5" t="s">
        <v>16</v>
      </c>
      <c r="G44" s="25">
        <f>IF(F44&lt;&gt;"Win",E44,D44*0.95)</f>
        <v>0.95</v>
      </c>
      <c r="H44" s="25">
        <f>H43+G44</f>
        <v>8.34999999999999</v>
      </c>
      <c r="J44" s="26">
        <v>13</v>
      </c>
      <c r="K44" s="27">
        <f>-(J44*(C44-1))</f>
        <v>-12.48</v>
      </c>
      <c r="L44" s="24">
        <f>IF(F44&lt;&gt;"Win",K44,J44*0.95)</f>
        <v>12.35</v>
      </c>
      <c r="M44" s="24">
        <f>M43+L44</f>
        <v>170.11</v>
      </c>
      <c r="O44" s="23">
        <v>21</v>
      </c>
      <c r="P44" s="24">
        <f>-(O44*(C44-1))</f>
        <v>-20.16</v>
      </c>
      <c r="Q44" s="24">
        <f>IF(F44&lt;&gt;"Win",P44,O44*0.95)</f>
        <v>19.95</v>
      </c>
      <c r="R44" s="24">
        <f>R43+Q44</f>
        <v>127.79999999999995</v>
      </c>
      <c r="T44" s="2" t="s">
        <v>17</v>
      </c>
      <c r="U44" s="20">
        <f>R44+M44+H44</f>
        <v>306.25999999999993</v>
      </c>
      <c r="W44" s="2" t="s">
        <v>30</v>
      </c>
    </row>
    <row r="45" spans="1:23" ht="12.75">
      <c r="A45" s="1">
        <v>41604</v>
      </c>
      <c r="B45" s="21" t="s">
        <v>102</v>
      </c>
      <c r="C45" s="3">
        <v>1.93</v>
      </c>
      <c r="D45" s="23">
        <v>1</v>
      </c>
      <c r="E45" s="24">
        <f>-(D45*(C45-1))</f>
        <v>-0.9299999999999999</v>
      </c>
      <c r="F45" s="5" t="s">
        <v>22</v>
      </c>
      <c r="G45" s="25">
        <f>IF(F45&lt;&gt;"Win",E45,D45*0.95)</f>
        <v>-0.9299999999999999</v>
      </c>
      <c r="H45" s="25">
        <f>H44+G45</f>
        <v>7.419999999999991</v>
      </c>
      <c r="J45" s="26">
        <v>1</v>
      </c>
      <c r="K45" s="27">
        <f>-(J45*(C45-1))</f>
        <v>-0.9299999999999999</v>
      </c>
      <c r="L45" s="24">
        <f>IF(F45&lt;&gt;"Win",K45,J45*0.95)</f>
        <v>-0.9299999999999999</v>
      </c>
      <c r="M45" s="24">
        <f>M44+L45</f>
        <v>169.18</v>
      </c>
      <c r="O45" s="23">
        <v>8</v>
      </c>
      <c r="P45" s="24">
        <f>-(O45*(C45-1))</f>
        <v>-7.4399999999999995</v>
      </c>
      <c r="Q45" s="24">
        <f>IF(F45&lt;&gt;"Win",P45,O45*0.95)</f>
        <v>-7.4399999999999995</v>
      </c>
      <c r="R45" s="24">
        <f>R44+Q45</f>
        <v>120.35999999999996</v>
      </c>
      <c r="T45" s="2" t="s">
        <v>23</v>
      </c>
      <c r="U45" s="20">
        <f>R45+M45+H45</f>
        <v>296.96</v>
      </c>
      <c r="W45" s="2" t="s">
        <v>33</v>
      </c>
    </row>
    <row r="46" spans="1:23" ht="12.75">
      <c r="A46" s="1">
        <v>41605</v>
      </c>
      <c r="B46" s="21" t="s">
        <v>103</v>
      </c>
      <c r="C46" s="3">
        <v>1.84</v>
      </c>
      <c r="D46" s="23">
        <v>1</v>
      </c>
      <c r="E46" s="24">
        <f>-(D46*(C46-1))</f>
        <v>-0.8400000000000001</v>
      </c>
      <c r="F46" s="5" t="s">
        <v>16</v>
      </c>
      <c r="G46" s="25">
        <f>IF(F46&lt;&gt;"Win",E46,D46*0.95)</f>
        <v>0.95</v>
      </c>
      <c r="H46" s="25">
        <f>H45+G46</f>
        <v>8.36999999999999</v>
      </c>
      <c r="J46" s="26">
        <v>1</v>
      </c>
      <c r="K46" s="27">
        <f>-(J46*(C46-1))</f>
        <v>-0.8400000000000001</v>
      </c>
      <c r="L46" s="24">
        <f>IF(F46&lt;&gt;"Win",K46,J46*0.95)</f>
        <v>0.95</v>
      </c>
      <c r="M46" s="24">
        <f>M45+L46</f>
        <v>170.13</v>
      </c>
      <c r="O46" s="23">
        <v>13</v>
      </c>
      <c r="P46" s="24">
        <f>-(O46*(C46-1))</f>
        <v>-10.920000000000002</v>
      </c>
      <c r="Q46" s="24">
        <f>IF(F46&lt;&gt;"Win",P46,O46*0.95)</f>
        <v>12.35</v>
      </c>
      <c r="R46" s="24">
        <f>R45+Q46</f>
        <v>132.70999999999995</v>
      </c>
      <c r="T46" s="2" t="s">
        <v>17</v>
      </c>
      <c r="U46" s="20">
        <f>R46+M46+H46</f>
        <v>311.2099999999999</v>
      </c>
      <c r="W46" s="2" t="s">
        <v>37</v>
      </c>
    </row>
    <row r="47" spans="2:23" ht="12.75">
      <c r="B47" s="21" t="s">
        <v>104</v>
      </c>
      <c r="C47" s="3">
        <v>1.85</v>
      </c>
      <c r="D47" s="23">
        <v>1</v>
      </c>
      <c r="E47" s="24">
        <f>-(D47*(C47-1))</f>
        <v>-0.8500000000000001</v>
      </c>
      <c r="F47" s="5" t="s">
        <v>16</v>
      </c>
      <c r="G47" s="25">
        <f>IF(F47&lt;&gt;"Win",E47,D47*0.95)</f>
        <v>0.95</v>
      </c>
      <c r="H47" s="25">
        <f>H46+G47</f>
        <v>9.31999999999999</v>
      </c>
      <c r="J47" s="26">
        <v>1</v>
      </c>
      <c r="K47" s="27">
        <f>-(J47*(C47-1))</f>
        <v>-0.8500000000000001</v>
      </c>
      <c r="L47" s="24">
        <f>IF(F47&lt;&gt;"Win",K47,J47*0.95)</f>
        <v>0.95</v>
      </c>
      <c r="M47" s="24">
        <f>M46+L47</f>
        <v>171.07999999999998</v>
      </c>
      <c r="O47" s="23">
        <v>5</v>
      </c>
      <c r="P47" s="24">
        <f>-(O47*(C47-1))</f>
        <v>-4.25</v>
      </c>
      <c r="Q47" s="24">
        <f>IF(F47&lt;&gt;"Win",P47,O47*0.95)</f>
        <v>4.75</v>
      </c>
      <c r="R47" s="24">
        <f>R46+Q47</f>
        <v>137.45999999999995</v>
      </c>
      <c r="T47" s="2" t="s">
        <v>17</v>
      </c>
      <c r="U47" s="20">
        <f>R47+M47+H47</f>
        <v>317.85999999999996</v>
      </c>
      <c r="W47" s="2" t="s">
        <v>98</v>
      </c>
    </row>
    <row r="48" spans="1:23" ht="12.75">
      <c r="A48" s="1">
        <v>41606</v>
      </c>
      <c r="B48" s="21" t="s">
        <v>105</v>
      </c>
      <c r="C48" s="3">
        <v>1.89</v>
      </c>
      <c r="D48" s="23">
        <v>1</v>
      </c>
      <c r="E48" s="24">
        <f>-(D48*(C48-1))</f>
        <v>-0.8899999999999999</v>
      </c>
      <c r="F48" s="5" t="s">
        <v>16</v>
      </c>
      <c r="G48" s="25">
        <f>IF(F48&lt;&gt;"Win",E48,D48*0.95)</f>
        <v>0.95</v>
      </c>
      <c r="H48" s="25">
        <f>H47+G48</f>
        <v>10.269999999999989</v>
      </c>
      <c r="J48" s="26">
        <v>1</v>
      </c>
      <c r="K48" s="27">
        <f>-(J48*(C48-1))</f>
        <v>-0.8899999999999999</v>
      </c>
      <c r="L48" s="24">
        <f>IF(F48&lt;&gt;"Win",K48,J48*0.95)</f>
        <v>0.95</v>
      </c>
      <c r="M48" s="24">
        <f>M47+L48</f>
        <v>172.02999999999997</v>
      </c>
      <c r="O48" s="23">
        <v>2</v>
      </c>
      <c r="P48" s="24">
        <f>-(O48*(C48-1))</f>
        <v>-1.7799999999999998</v>
      </c>
      <c r="Q48" s="24">
        <f>IF(F48&lt;&gt;"Win",P48,O48*0.95)</f>
        <v>1.9</v>
      </c>
      <c r="R48" s="24">
        <f>R47+Q48</f>
        <v>139.35999999999996</v>
      </c>
      <c r="T48" s="2" t="s">
        <v>17</v>
      </c>
      <c r="U48" s="20">
        <f>R48+M48+H48</f>
        <v>321.6599999999999</v>
      </c>
      <c r="W48" s="2" t="s">
        <v>42</v>
      </c>
    </row>
    <row r="49" spans="2:23" ht="12.75">
      <c r="B49" s="21" t="s">
        <v>106</v>
      </c>
      <c r="C49" s="3">
        <v>1.74</v>
      </c>
      <c r="D49" s="23">
        <v>1</v>
      </c>
      <c r="E49" s="24">
        <f>-(D49*(C49-1))</f>
        <v>-0.74</v>
      </c>
      <c r="F49" s="5" t="s">
        <v>22</v>
      </c>
      <c r="G49" s="25">
        <f>IF(F49&lt;&gt;"Win",E49,D49*0.95)</f>
        <v>-0.74</v>
      </c>
      <c r="H49" s="25">
        <f>H48+G49</f>
        <v>9.529999999999989</v>
      </c>
      <c r="J49" s="26">
        <v>1</v>
      </c>
      <c r="K49" s="27">
        <f>-(J49*(C49-1))</f>
        <v>-0.74</v>
      </c>
      <c r="L49" s="24">
        <f>IF(F49&lt;&gt;"Win",K49,J49*0.95)</f>
        <v>-0.74</v>
      </c>
      <c r="M49" s="24">
        <f>M48+L49</f>
        <v>171.28999999999996</v>
      </c>
      <c r="O49" s="23">
        <v>1</v>
      </c>
      <c r="P49" s="24">
        <f>-(O49*(C49-1))</f>
        <v>-0.74</v>
      </c>
      <c r="Q49" s="24">
        <f>IF(F49&lt;&gt;"Win",P49,O49*0.95)</f>
        <v>-0.74</v>
      </c>
      <c r="R49" s="24">
        <f>R48+Q49</f>
        <v>138.61999999999995</v>
      </c>
      <c r="T49" s="2" t="s">
        <v>23</v>
      </c>
      <c r="U49" s="20">
        <f>R49+M49+H49</f>
        <v>319.4399999999999</v>
      </c>
      <c r="W49" s="2" t="s">
        <v>42</v>
      </c>
    </row>
    <row r="50" spans="1:23" ht="12.75">
      <c r="A50" s="1">
        <v>41607</v>
      </c>
      <c r="B50" s="21" t="s">
        <v>107</v>
      </c>
      <c r="C50" s="3">
        <v>1.82</v>
      </c>
      <c r="D50" s="23">
        <v>1</v>
      </c>
      <c r="E50" s="24">
        <f>-(D50*(C50-1))</f>
        <v>-0.8200000000000001</v>
      </c>
      <c r="F50" s="5" t="s">
        <v>16</v>
      </c>
      <c r="G50" s="25">
        <f>IF(F50&lt;&gt;"Win",E50,D50*0.95)</f>
        <v>0.95</v>
      </c>
      <c r="H50" s="25">
        <f>H49+G50</f>
        <v>10.479999999999988</v>
      </c>
      <c r="J50" s="26">
        <v>1</v>
      </c>
      <c r="K50" s="27">
        <f>-(J50*(C50-1))</f>
        <v>-0.8200000000000001</v>
      </c>
      <c r="L50" s="24">
        <f>IF(F50&lt;&gt;"Win",K50,J50*0.95)</f>
        <v>0.95</v>
      </c>
      <c r="M50" s="24">
        <f>M49+L50</f>
        <v>172.23999999999995</v>
      </c>
      <c r="O50" s="23">
        <v>1</v>
      </c>
      <c r="P50" s="24">
        <f>-(O50*(C50-1))</f>
        <v>-0.8200000000000001</v>
      </c>
      <c r="Q50" s="24">
        <f>IF(F50&lt;&gt;"Win",P50,O50*0.95)</f>
        <v>0.95</v>
      </c>
      <c r="R50" s="24">
        <f>R49+Q50</f>
        <v>139.56999999999994</v>
      </c>
      <c r="T50" s="2" t="s">
        <v>23</v>
      </c>
      <c r="U50" s="20">
        <f>R50+M50+H50</f>
        <v>322.28999999999985</v>
      </c>
      <c r="W50" s="2" t="s">
        <v>39</v>
      </c>
    </row>
    <row r="51" spans="1:23" ht="12.75">
      <c r="A51" s="1">
        <v>41608</v>
      </c>
      <c r="B51" s="21" t="s">
        <v>108</v>
      </c>
      <c r="C51" s="3">
        <v>1.75</v>
      </c>
      <c r="D51" s="23">
        <v>1</v>
      </c>
      <c r="E51" s="24">
        <f>-(D51*(C51-1))</f>
        <v>-0.75</v>
      </c>
      <c r="F51" s="5" t="s">
        <v>22</v>
      </c>
      <c r="G51" s="25">
        <f>IF(F51&lt;&gt;"Win",E51,D51*0.95)</f>
        <v>-0.75</v>
      </c>
      <c r="H51" s="25">
        <f>H50+G51</f>
        <v>9.729999999999988</v>
      </c>
      <c r="J51" s="26">
        <v>1</v>
      </c>
      <c r="K51" s="27">
        <f>-(J51*(C51-1))</f>
        <v>-0.75</v>
      </c>
      <c r="L51" s="24">
        <f>IF(F51&lt;&gt;"Win",K51,J51*0.95)</f>
        <v>-0.75</v>
      </c>
      <c r="M51" s="24">
        <f>M50+L51</f>
        <v>171.48999999999995</v>
      </c>
      <c r="O51" s="23">
        <v>1</v>
      </c>
      <c r="P51" s="24">
        <f>-(O51*(C51-1))</f>
        <v>-0.75</v>
      </c>
      <c r="Q51" s="24">
        <f>IF(F51&lt;&gt;"Win",P51,O51*0.95)</f>
        <v>-0.75</v>
      </c>
      <c r="R51" s="24">
        <f>R50+Q51</f>
        <v>138.81999999999994</v>
      </c>
      <c r="T51" s="2" t="s">
        <v>23</v>
      </c>
      <c r="U51" s="20">
        <f>R51+M51+H51</f>
        <v>320.03999999999985</v>
      </c>
      <c r="W51" s="2" t="s">
        <v>37</v>
      </c>
    </row>
    <row r="52" spans="2:23" ht="12.75">
      <c r="B52" s="21" t="s">
        <v>109</v>
      </c>
      <c r="C52" s="3">
        <v>1.8</v>
      </c>
      <c r="D52" s="23">
        <v>1</v>
      </c>
      <c r="E52" s="24">
        <f>-(D52*(C52-1))</f>
        <v>-0.8</v>
      </c>
      <c r="F52" s="5" t="s">
        <v>16</v>
      </c>
      <c r="G52" s="25">
        <f>IF(F52&lt;&gt;"Win",E52,D52*0.95)</f>
        <v>0.95</v>
      </c>
      <c r="H52" s="25">
        <f>H51+G52</f>
        <v>10.679999999999987</v>
      </c>
      <c r="J52" s="26">
        <v>1</v>
      </c>
      <c r="K52" s="27">
        <f>-(J52*(C52-1))</f>
        <v>-0.8</v>
      </c>
      <c r="L52" s="24">
        <f>IF(F52&lt;&gt;"Win",K52,J52*0.95)</f>
        <v>0.95</v>
      </c>
      <c r="M52" s="24">
        <f>M51+L52</f>
        <v>172.43999999999994</v>
      </c>
      <c r="O52" s="23">
        <v>1</v>
      </c>
      <c r="P52" s="24">
        <f>-(O52*(C52-1))</f>
        <v>-0.8</v>
      </c>
      <c r="Q52" s="24">
        <f>IF(F52&lt;&gt;"Win",P52,O52*0.95)</f>
        <v>0.95</v>
      </c>
      <c r="R52" s="24">
        <f>R51+Q52</f>
        <v>139.76999999999992</v>
      </c>
      <c r="T52" s="2" t="s">
        <v>23</v>
      </c>
      <c r="U52" s="20">
        <f>R52+M52+H52</f>
        <v>322.8899999999999</v>
      </c>
      <c r="W52" s="2" t="s">
        <v>110</v>
      </c>
    </row>
    <row r="53" spans="2:23" ht="12.75">
      <c r="B53" s="21" t="s">
        <v>111</v>
      </c>
      <c r="C53" s="3">
        <v>1.89</v>
      </c>
      <c r="D53" s="23">
        <v>1</v>
      </c>
      <c r="E53" s="24">
        <f>-(D53*(C53-1))</f>
        <v>-0.8899999999999999</v>
      </c>
      <c r="F53" s="5" t="s">
        <v>22</v>
      </c>
      <c r="G53" s="25">
        <f>IF(F53&lt;&gt;"Win",E53,D53*0.95)</f>
        <v>-0.8899999999999999</v>
      </c>
      <c r="H53" s="25">
        <f>H52+G53</f>
        <v>9.789999999999987</v>
      </c>
      <c r="J53" s="26">
        <v>1</v>
      </c>
      <c r="K53" s="27">
        <f>-(J53*(C53-1))</f>
        <v>-0.8899999999999999</v>
      </c>
      <c r="L53" s="24">
        <f>IF(F53&lt;&gt;"Win",K53,J53*0.95)</f>
        <v>-0.8899999999999999</v>
      </c>
      <c r="M53" s="24">
        <f>M52+L53</f>
        <v>171.54999999999995</v>
      </c>
      <c r="O53" s="23">
        <v>1</v>
      </c>
      <c r="P53" s="24">
        <f>-(O53*(C53-1))</f>
        <v>-0.8899999999999999</v>
      </c>
      <c r="Q53" s="24">
        <f>IF(F53&lt;&gt;"Win",P53,O53*0.95)</f>
        <v>-0.8899999999999999</v>
      </c>
      <c r="R53" s="24">
        <f>R52+Q53</f>
        <v>138.87999999999994</v>
      </c>
      <c r="T53" s="2" t="s">
        <v>23</v>
      </c>
      <c r="U53" s="20">
        <f>R53+M53+H53</f>
        <v>320.21999999999986</v>
      </c>
      <c r="W53" s="2" t="s">
        <v>26</v>
      </c>
    </row>
    <row r="54" spans="1:23" ht="12.75">
      <c r="A54" s="1">
        <v>41609</v>
      </c>
      <c r="B54" s="21" t="s">
        <v>112</v>
      </c>
      <c r="C54" s="3">
        <v>1.82</v>
      </c>
      <c r="D54" s="23">
        <v>1</v>
      </c>
      <c r="E54" s="24">
        <f>-(D54*(C54-1))</f>
        <v>-0.8200000000000001</v>
      </c>
      <c r="F54" s="5" t="s">
        <v>16</v>
      </c>
      <c r="G54" s="25">
        <f>IF(F54&lt;&gt;"Win",E54,D54*0.95)</f>
        <v>0.95</v>
      </c>
      <c r="H54" s="25">
        <f>H53+G54</f>
        <v>10.739999999999986</v>
      </c>
      <c r="J54" s="26">
        <v>1</v>
      </c>
      <c r="K54" s="27">
        <f>-(J54*(C54-1))</f>
        <v>-0.8200000000000001</v>
      </c>
      <c r="L54" s="24">
        <f>IF(F54&lt;&gt;"Win",K54,J54*0.95)</f>
        <v>0.95</v>
      </c>
      <c r="M54" s="24">
        <f>M53+L54</f>
        <v>172.49999999999994</v>
      </c>
      <c r="O54" s="23">
        <v>1</v>
      </c>
      <c r="P54" s="24">
        <f>-(O54*(C54-1))</f>
        <v>-0.8200000000000001</v>
      </c>
      <c r="Q54" s="24">
        <f>IF(F54&lt;&gt;"Win",P54,O54*0.95)</f>
        <v>0.95</v>
      </c>
      <c r="R54" s="24">
        <f>R53+Q54</f>
        <v>139.82999999999993</v>
      </c>
      <c r="T54" s="2" t="s">
        <v>23</v>
      </c>
      <c r="U54" s="20">
        <f>R54+M54+H54</f>
        <v>323.0699999999999</v>
      </c>
      <c r="W54" s="2" t="s">
        <v>39</v>
      </c>
    </row>
    <row r="55" spans="2:23" ht="12.75">
      <c r="B55" s="21" t="s">
        <v>113</v>
      </c>
      <c r="C55" s="3">
        <v>1.88</v>
      </c>
      <c r="D55" s="23">
        <v>1</v>
      </c>
      <c r="E55" s="24">
        <f>-(D55*(C55-1))</f>
        <v>-0.8799999999999999</v>
      </c>
      <c r="F55" s="5" t="s">
        <v>22</v>
      </c>
      <c r="G55" s="25">
        <f>IF(F55&lt;&gt;"Win",E55,D55*0.95)</f>
        <v>-0.8799999999999999</v>
      </c>
      <c r="H55" s="25">
        <f>H54+G55</f>
        <v>9.859999999999985</v>
      </c>
      <c r="J55" s="26">
        <v>1</v>
      </c>
      <c r="K55" s="27">
        <f>-(J55*(C55-1))</f>
        <v>-0.8799999999999999</v>
      </c>
      <c r="L55" s="24">
        <f>IF(F55&lt;&gt;"Win",K55,J55*0.95)</f>
        <v>-0.8799999999999999</v>
      </c>
      <c r="M55" s="24">
        <f>M54+L55</f>
        <v>171.61999999999995</v>
      </c>
      <c r="O55" s="23">
        <v>1</v>
      </c>
      <c r="P55" s="24">
        <f>-(O55*(C55-1))</f>
        <v>-0.8799999999999999</v>
      </c>
      <c r="Q55" s="24">
        <f>IF(F55&lt;&gt;"Win",P55,O55*0.95)</f>
        <v>-0.8799999999999999</v>
      </c>
      <c r="R55" s="24">
        <f>R54+Q55</f>
        <v>138.94999999999993</v>
      </c>
      <c r="T55" s="2" t="s">
        <v>17</v>
      </c>
      <c r="U55" s="20">
        <f>R55+M55+H55</f>
        <v>320.42999999999984</v>
      </c>
      <c r="W55" s="2" t="s">
        <v>114</v>
      </c>
    </row>
    <row r="56" spans="1:23" ht="12.75">
      <c r="A56" s="1">
        <v>41610</v>
      </c>
      <c r="B56" s="21" t="s">
        <v>115</v>
      </c>
      <c r="C56" s="3">
        <v>1.77</v>
      </c>
      <c r="D56" s="23">
        <v>1</v>
      </c>
      <c r="E56" s="24">
        <f>-(D56*(C56-1))</f>
        <v>-0.77</v>
      </c>
      <c r="F56" s="5" t="s">
        <v>22</v>
      </c>
      <c r="G56" s="25">
        <f>IF(F56&lt;&gt;"Win",E56,D56*0.95)</f>
        <v>-0.77</v>
      </c>
      <c r="H56" s="25">
        <f>H55+G56</f>
        <v>9.089999999999986</v>
      </c>
      <c r="J56" s="26">
        <v>1</v>
      </c>
      <c r="K56" s="27">
        <f>-(J56*(C56-1))</f>
        <v>-0.77</v>
      </c>
      <c r="L56" s="24">
        <f>IF(F56&lt;&gt;"Win",K56,J56*0.95)</f>
        <v>-0.77</v>
      </c>
      <c r="M56" s="24">
        <f>M55+L56</f>
        <v>170.84999999999994</v>
      </c>
      <c r="O56" s="23">
        <v>1</v>
      </c>
      <c r="P56" s="24">
        <f>-(O56*(C56-1))</f>
        <v>-0.77</v>
      </c>
      <c r="Q56" s="24">
        <f>IF(F56&lt;&gt;"Win",P56,O56*0.95)</f>
        <v>-0.77</v>
      </c>
      <c r="R56" s="24">
        <f>R55+Q56</f>
        <v>138.17999999999992</v>
      </c>
      <c r="T56" s="2" t="s">
        <v>23</v>
      </c>
      <c r="U56" s="20">
        <f>R56+M56+H56</f>
        <v>318.11999999999983</v>
      </c>
      <c r="W56" s="2" t="s">
        <v>46</v>
      </c>
    </row>
    <row r="57" spans="2:23" ht="12.75">
      <c r="B57" s="21" t="s">
        <v>116</v>
      </c>
      <c r="C57" s="3">
        <v>1.71</v>
      </c>
      <c r="D57" s="23">
        <v>1</v>
      </c>
      <c r="E57" s="24">
        <f>-(D57*(C57-1))</f>
        <v>-0.71</v>
      </c>
      <c r="F57" s="5" t="s">
        <v>22</v>
      </c>
      <c r="G57" s="25">
        <f>IF(F57&lt;&gt;"Win",E57,D57*0.95)</f>
        <v>-0.71</v>
      </c>
      <c r="H57" s="25">
        <f>H56+G57</f>
        <v>8.379999999999985</v>
      </c>
      <c r="J57" s="26">
        <v>2</v>
      </c>
      <c r="K57" s="27">
        <f>-(J57*(C57-1))</f>
        <v>-1.42</v>
      </c>
      <c r="L57" s="24">
        <f>IF(F57&lt;&gt;"Win",K57,J57*0.95)</f>
        <v>-1.42</v>
      </c>
      <c r="M57" s="24">
        <f>M56+L57</f>
        <v>169.42999999999995</v>
      </c>
      <c r="O57" s="23">
        <v>2</v>
      </c>
      <c r="P57" s="24">
        <f>-(O57*(C57-1))</f>
        <v>-1.42</v>
      </c>
      <c r="Q57" s="24">
        <f>IF(F57&lt;&gt;"Win",P57,O57*0.95)</f>
        <v>-1.42</v>
      </c>
      <c r="R57" s="24">
        <f>R56+Q57</f>
        <v>136.75999999999993</v>
      </c>
      <c r="T57" s="2" t="s">
        <v>23</v>
      </c>
      <c r="U57" s="20">
        <f>R57+M57+H57</f>
        <v>314.5699999999999</v>
      </c>
      <c r="W57" s="2" t="s">
        <v>117</v>
      </c>
    </row>
    <row r="58" spans="2:23" ht="12.75">
      <c r="B58" s="21" t="s">
        <v>118</v>
      </c>
      <c r="C58" s="3">
        <v>1.65</v>
      </c>
      <c r="D58" s="23">
        <v>1</v>
      </c>
      <c r="E58" s="24">
        <f>-(D58*(C58-1))</f>
        <v>-0.6499999999999999</v>
      </c>
      <c r="F58" s="5" t="s">
        <v>16</v>
      </c>
      <c r="G58" s="25">
        <f>IF(F58&lt;&gt;"Win",E58,D58*0.95)</f>
        <v>0.95</v>
      </c>
      <c r="H58" s="25">
        <f>H57+G58</f>
        <v>9.329999999999984</v>
      </c>
      <c r="J58" s="26">
        <v>3</v>
      </c>
      <c r="K58" s="27">
        <f>-(J58*(C58-1))</f>
        <v>-1.9499999999999997</v>
      </c>
      <c r="L58" s="24">
        <f>IF(F58&lt;&gt;"Win",K58,J58*0.95)</f>
        <v>2.8499999999999996</v>
      </c>
      <c r="M58" s="24">
        <f>M57+L58</f>
        <v>172.27999999999994</v>
      </c>
      <c r="O58" s="23">
        <v>3</v>
      </c>
      <c r="P58" s="24">
        <f>-(O58*(C58-1))</f>
        <v>-1.9499999999999997</v>
      </c>
      <c r="Q58" s="24">
        <f>IF(F58&lt;&gt;"Win",P58,O58*0.95)</f>
        <v>2.8499999999999996</v>
      </c>
      <c r="R58" s="24">
        <f>R57+Q58</f>
        <v>139.60999999999993</v>
      </c>
      <c r="T58" s="2" t="s">
        <v>23</v>
      </c>
      <c r="U58" s="20">
        <f>R58+M58+H58</f>
        <v>321.21999999999986</v>
      </c>
      <c r="W58" s="2" t="s">
        <v>119</v>
      </c>
    </row>
    <row r="59" spans="1:23" ht="12.75">
      <c r="A59" s="1">
        <v>41611</v>
      </c>
      <c r="B59" s="21" t="s">
        <v>120</v>
      </c>
      <c r="C59" s="3">
        <v>1.68</v>
      </c>
      <c r="D59" s="23">
        <v>1</v>
      </c>
      <c r="E59" s="24">
        <f>-(D59*(C59-1))</f>
        <v>-0.6799999999999999</v>
      </c>
      <c r="F59" s="5" t="s">
        <v>16</v>
      </c>
      <c r="G59" s="25">
        <f>IF(F59&lt;&gt;"Win",E59,D59*0.95)</f>
        <v>0.95</v>
      </c>
      <c r="H59" s="25">
        <f>H58+G59</f>
        <v>10.279999999999983</v>
      </c>
      <c r="J59" s="26">
        <v>1</v>
      </c>
      <c r="K59" s="27">
        <f>-(J59*(C59-1))</f>
        <v>-0.6799999999999999</v>
      </c>
      <c r="L59" s="24">
        <f>IF(F59&lt;&gt;"Win",K59,J59*0.95)</f>
        <v>0.95</v>
      </c>
      <c r="M59" s="24">
        <f>M58+L59</f>
        <v>173.22999999999993</v>
      </c>
      <c r="O59" s="23">
        <v>1</v>
      </c>
      <c r="P59" s="24">
        <f>-(O59*(C59-1))</f>
        <v>-0.6799999999999999</v>
      </c>
      <c r="Q59" s="24">
        <f>IF(F59&lt;&gt;"Win",P59,O59*0.95)</f>
        <v>0.95</v>
      </c>
      <c r="R59" s="24">
        <f>R58+Q59</f>
        <v>140.55999999999992</v>
      </c>
      <c r="T59" s="2" t="s">
        <v>23</v>
      </c>
      <c r="U59" s="20">
        <f>R59+M59+H59</f>
        <v>324.0699999999998</v>
      </c>
      <c r="W59" s="2" t="s">
        <v>121</v>
      </c>
    </row>
    <row r="60" spans="1:23" ht="12.75">
      <c r="A60" s="1">
        <v>41612</v>
      </c>
      <c r="B60" s="21" t="s">
        <v>122</v>
      </c>
      <c r="C60" s="3">
        <v>1.63</v>
      </c>
      <c r="D60" s="23">
        <v>1</v>
      </c>
      <c r="E60" s="24">
        <f>-(D60*(C60-1))</f>
        <v>-0.6299999999999999</v>
      </c>
      <c r="F60" s="5" t="s">
        <v>22</v>
      </c>
      <c r="G60" s="25">
        <f>IF(F60&lt;&gt;"Win",E60,D60*0.95)</f>
        <v>-0.6299999999999999</v>
      </c>
      <c r="H60" s="25">
        <f>H59+G60</f>
        <v>9.649999999999984</v>
      </c>
      <c r="J60" s="26">
        <v>1</v>
      </c>
      <c r="K60" s="27">
        <f>-(J60*(C60-1))</f>
        <v>-0.6299999999999999</v>
      </c>
      <c r="L60" s="24">
        <f>IF(F60&lt;&gt;"Win",K60,J60*0.95)</f>
        <v>-0.6299999999999999</v>
      </c>
      <c r="M60" s="24">
        <f>M59+L60</f>
        <v>172.59999999999994</v>
      </c>
      <c r="O60" s="23">
        <v>1</v>
      </c>
      <c r="P60" s="24">
        <f>-(O60*(C60-1))</f>
        <v>-0.6299999999999999</v>
      </c>
      <c r="Q60" s="24">
        <f>IF(F60&lt;&gt;"Win",P60,O60*0.95)</f>
        <v>-0.6299999999999999</v>
      </c>
      <c r="R60" s="24">
        <f>R59+Q60</f>
        <v>139.92999999999992</v>
      </c>
      <c r="T60" s="2" t="s">
        <v>23</v>
      </c>
      <c r="U60" s="20">
        <f>R60+M60+H60</f>
        <v>322.17999999999984</v>
      </c>
      <c r="W60" s="2" t="s">
        <v>37</v>
      </c>
    </row>
    <row r="61" spans="1:23" ht="12.75">
      <c r="A61" s="1">
        <v>41613</v>
      </c>
      <c r="B61" s="21" t="s">
        <v>123</v>
      </c>
      <c r="C61" s="3">
        <v>1.85</v>
      </c>
      <c r="D61" s="23">
        <v>1</v>
      </c>
      <c r="E61" s="24">
        <f>-(D61*(C61-1))</f>
        <v>-0.8500000000000001</v>
      </c>
      <c r="F61" s="5" t="s">
        <v>22</v>
      </c>
      <c r="G61" s="25">
        <f>IF(F61&lt;&gt;"Win",E61,D61*0.95)</f>
        <v>-0.8500000000000001</v>
      </c>
      <c r="H61" s="25">
        <f>H60+G61</f>
        <v>8.799999999999985</v>
      </c>
      <c r="J61" s="26">
        <v>1</v>
      </c>
      <c r="K61" s="27">
        <f>-(J61*(C61-1))</f>
        <v>-0.8500000000000001</v>
      </c>
      <c r="L61" s="24">
        <f>IF(F61&lt;&gt;"Win",K61,J61*0.95)</f>
        <v>-0.8500000000000001</v>
      </c>
      <c r="M61" s="24">
        <f>M60+L61</f>
        <v>171.74999999999994</v>
      </c>
      <c r="O61" s="23">
        <v>1</v>
      </c>
      <c r="P61" s="24">
        <f>-(O61*(C61-1))</f>
        <v>-0.8500000000000001</v>
      </c>
      <c r="Q61" s="24">
        <f>IF(F61&lt;&gt;"Win",P61,O61*0.95)</f>
        <v>-0.8500000000000001</v>
      </c>
      <c r="R61" s="24">
        <f>R60+Q61</f>
        <v>139.07999999999993</v>
      </c>
      <c r="T61" s="2" t="s">
        <v>23</v>
      </c>
      <c r="U61" s="20">
        <f>R61+M61+H61</f>
        <v>319.6299999999999</v>
      </c>
      <c r="W61" s="2" t="s">
        <v>121</v>
      </c>
    </row>
    <row r="62" spans="1:23" ht="12.75">
      <c r="A62" s="1">
        <v>41614</v>
      </c>
      <c r="B62" s="21" t="s">
        <v>124</v>
      </c>
      <c r="C62" s="3">
        <v>1.89</v>
      </c>
      <c r="D62" s="23">
        <v>1</v>
      </c>
      <c r="E62" s="24">
        <f>-(D62*(C62-1))</f>
        <v>-0.8899999999999999</v>
      </c>
      <c r="F62" s="5" t="s">
        <v>16</v>
      </c>
      <c r="G62" s="25">
        <f>IF(F62&lt;&gt;"Win",E62,D62*0.95)</f>
        <v>0.95</v>
      </c>
      <c r="H62" s="25">
        <f>H61+G62</f>
        <v>9.749999999999984</v>
      </c>
      <c r="J62" s="26">
        <v>2</v>
      </c>
      <c r="K62" s="27">
        <f>-(J62*(C62-1))</f>
        <v>-1.7799999999999998</v>
      </c>
      <c r="L62" s="24">
        <f>IF(F62&lt;&gt;"Win",K62,J62*0.95)</f>
        <v>1.9</v>
      </c>
      <c r="M62" s="24">
        <f>M61+L62</f>
        <v>173.64999999999995</v>
      </c>
      <c r="O62" s="23">
        <v>2</v>
      </c>
      <c r="P62" s="24">
        <f>-(O62*(C62-1))</f>
        <v>-1.7799999999999998</v>
      </c>
      <c r="Q62" s="24">
        <f>IF(F62&lt;&gt;"Win",P62,O62*0.95)</f>
        <v>1.9</v>
      </c>
      <c r="R62" s="24">
        <f>R61+Q62</f>
        <v>140.97999999999993</v>
      </c>
      <c r="T62" s="2" t="s">
        <v>17</v>
      </c>
      <c r="U62" s="20">
        <f>R62+M62+H62</f>
        <v>324.3799999999999</v>
      </c>
      <c r="W62" s="2" t="s">
        <v>39</v>
      </c>
    </row>
    <row r="63" spans="2:23" ht="12.75">
      <c r="B63" s="21" t="s">
        <v>125</v>
      </c>
      <c r="C63" s="3">
        <v>1.92</v>
      </c>
      <c r="D63" s="23">
        <v>1</v>
      </c>
      <c r="E63" s="24">
        <f>-(D63*(C63-1))</f>
        <v>-0.9199999999999999</v>
      </c>
      <c r="F63" s="5" t="s">
        <v>16</v>
      </c>
      <c r="G63" s="25">
        <f>IF(F63&lt;&gt;"Win",E63,D63*0.95)</f>
        <v>0.95</v>
      </c>
      <c r="H63" s="25">
        <f>H62+G63</f>
        <v>10.699999999999983</v>
      </c>
      <c r="J63" s="26">
        <v>1</v>
      </c>
      <c r="K63" s="27">
        <f>-(J63*(C63-1))</f>
        <v>-0.9199999999999999</v>
      </c>
      <c r="L63" s="24">
        <f>IF(F63&lt;&gt;"Win",K63,J63*0.95)</f>
        <v>0.95</v>
      </c>
      <c r="M63" s="24">
        <f>M62+L63</f>
        <v>174.59999999999994</v>
      </c>
      <c r="O63" s="23">
        <v>1</v>
      </c>
      <c r="P63" s="24">
        <f>-(O63*(C63-1))</f>
        <v>-0.9199999999999999</v>
      </c>
      <c r="Q63" s="24">
        <f>IF(F63&lt;&gt;"Win",P63,O63*0.95)</f>
        <v>0.95</v>
      </c>
      <c r="R63" s="24">
        <f>R62+Q63</f>
        <v>141.92999999999992</v>
      </c>
      <c r="T63" s="2" t="s">
        <v>17</v>
      </c>
      <c r="U63" s="20">
        <f>R63+M63+H63</f>
        <v>327.22999999999985</v>
      </c>
      <c r="W63" s="2" t="s">
        <v>39</v>
      </c>
    </row>
    <row r="64" spans="1:23" ht="12.75">
      <c r="A64" s="1">
        <v>41615</v>
      </c>
      <c r="B64" s="21" t="s">
        <v>126</v>
      </c>
      <c r="C64" s="3">
        <v>1.9</v>
      </c>
      <c r="D64" s="23">
        <v>1</v>
      </c>
      <c r="E64" s="24">
        <f>-(D64*(C64-1))</f>
        <v>-0.8999999999999999</v>
      </c>
      <c r="F64" s="5" t="s">
        <v>22</v>
      </c>
      <c r="G64" s="25">
        <f>IF(F64&lt;&gt;"Win",E64,D64*0.95)</f>
        <v>-0.8999999999999999</v>
      </c>
      <c r="H64" s="25">
        <f>H63+G64</f>
        <v>9.799999999999983</v>
      </c>
      <c r="J64" s="26">
        <v>1</v>
      </c>
      <c r="K64" s="27">
        <f>-(J64*(C64-1))</f>
        <v>-0.8999999999999999</v>
      </c>
      <c r="L64" s="24">
        <f>IF(F64&lt;&gt;"Win",K64,J64*0.95)</f>
        <v>-0.8999999999999999</v>
      </c>
      <c r="M64" s="24">
        <f>M63+L64</f>
        <v>173.69999999999993</v>
      </c>
      <c r="O64" s="23">
        <v>1</v>
      </c>
      <c r="P64" s="24">
        <f>-(O64*(C64-1))</f>
        <v>-0.8999999999999999</v>
      </c>
      <c r="Q64" s="24">
        <f>IF(F64&lt;&gt;"Win",P64,O64*0.95)</f>
        <v>-0.8999999999999999</v>
      </c>
      <c r="R64" s="24">
        <f>R63+Q64</f>
        <v>141.02999999999992</v>
      </c>
      <c r="T64" s="2" t="s">
        <v>17</v>
      </c>
      <c r="U64" s="20">
        <f>R64+M64+H64</f>
        <v>324.52999999999986</v>
      </c>
      <c r="W64" s="2" t="s">
        <v>62</v>
      </c>
    </row>
    <row r="65" spans="2:23" ht="12.75">
      <c r="B65" s="21" t="s">
        <v>127</v>
      </c>
      <c r="C65" s="3">
        <v>1.6</v>
      </c>
      <c r="D65" s="23">
        <v>1</v>
      </c>
      <c r="E65" s="24">
        <f>-(D65*(C65-1))</f>
        <v>-0.6000000000000001</v>
      </c>
      <c r="F65" s="5" t="s">
        <v>22</v>
      </c>
      <c r="G65" s="25">
        <f>IF(F65&lt;&gt;"Win",E65,D65*0.95)</f>
        <v>-0.6000000000000001</v>
      </c>
      <c r="H65" s="25">
        <f>H64+G65</f>
        <v>9.199999999999983</v>
      </c>
      <c r="J65" s="26">
        <v>1</v>
      </c>
      <c r="K65" s="27">
        <f>-(J65*(C65-1))</f>
        <v>-0.6000000000000001</v>
      </c>
      <c r="L65" s="24">
        <f>IF(F65&lt;&gt;"Win",K65,J65*0.95)</f>
        <v>-0.6000000000000001</v>
      </c>
      <c r="M65" s="24">
        <f>M64+L65</f>
        <v>173.09999999999994</v>
      </c>
      <c r="O65" s="23">
        <v>1</v>
      </c>
      <c r="P65" s="24">
        <f>-(O65*(C65-1))</f>
        <v>-0.6000000000000001</v>
      </c>
      <c r="Q65" s="24">
        <f>IF(F65&lt;&gt;"Win",P65,O65*0.95)</f>
        <v>-0.6000000000000001</v>
      </c>
      <c r="R65" s="24">
        <f>R64+Q65</f>
        <v>140.42999999999992</v>
      </c>
      <c r="T65" s="2" t="s">
        <v>17</v>
      </c>
      <c r="U65" s="20">
        <f>R65+M65+H65</f>
        <v>322.72999999999985</v>
      </c>
      <c r="W65" s="2" t="s">
        <v>28</v>
      </c>
    </row>
    <row r="66" spans="2:23" ht="12.75">
      <c r="B66" s="21" t="s">
        <v>128</v>
      </c>
      <c r="C66" s="3">
        <v>1.93</v>
      </c>
      <c r="D66" s="23">
        <v>1</v>
      </c>
      <c r="E66" s="24">
        <f>-(D66*(C66-1))</f>
        <v>-0.9299999999999999</v>
      </c>
      <c r="F66" s="5" t="s">
        <v>16</v>
      </c>
      <c r="G66" s="25">
        <f>IF(F66&lt;&gt;"Win",E66,D66*0.95)</f>
        <v>0.95</v>
      </c>
      <c r="H66" s="25">
        <f>H65+G66</f>
        <v>10.149999999999983</v>
      </c>
      <c r="J66" s="26">
        <v>2</v>
      </c>
      <c r="K66" s="27">
        <f>-(J66*(C66-1))</f>
        <v>-1.8599999999999999</v>
      </c>
      <c r="L66" s="24">
        <f>IF(F66&lt;&gt;"Win",K66,J66*0.95)</f>
        <v>1.9</v>
      </c>
      <c r="M66" s="24">
        <f>M65+L66</f>
        <v>174.99999999999994</v>
      </c>
      <c r="O66" s="23">
        <v>2</v>
      </c>
      <c r="P66" s="24">
        <f>-(O66*(C66-1))</f>
        <v>-1.8599999999999999</v>
      </c>
      <c r="Q66" s="24">
        <f>IF(F66&lt;&gt;"Win",P66,O66*0.95)</f>
        <v>1.9</v>
      </c>
      <c r="R66" s="24">
        <f>R65+Q66</f>
        <v>142.32999999999993</v>
      </c>
      <c r="T66" s="2" t="s">
        <v>23</v>
      </c>
      <c r="U66" s="20">
        <f>R66+M66+H66</f>
        <v>327.47999999999985</v>
      </c>
      <c r="W66" s="2" t="s">
        <v>26</v>
      </c>
    </row>
    <row r="67" spans="4:18" ht="12.75">
      <c r="D67" s="23"/>
      <c r="E67" s="24"/>
      <c r="F67" s="5"/>
      <c r="G67" s="25"/>
      <c r="H67" s="25"/>
      <c r="J67" s="26"/>
      <c r="K67" s="27"/>
      <c r="L67" s="24"/>
      <c r="M67" s="24"/>
      <c r="O67" s="23"/>
      <c r="P67" s="24"/>
      <c r="Q67" s="24"/>
      <c r="R67" s="24"/>
    </row>
    <row r="68" spans="4:18" ht="12.75">
      <c r="D68" s="23"/>
      <c r="E68" s="24"/>
      <c r="F68" s="5"/>
      <c r="G68" s="25"/>
      <c r="H68" s="25"/>
      <c r="J68" s="26"/>
      <c r="K68" s="27"/>
      <c r="L68" s="24"/>
      <c r="M68" s="24"/>
      <c r="O68" s="23"/>
      <c r="P68" s="24"/>
      <c r="Q68" s="24"/>
      <c r="R68" s="24"/>
    </row>
    <row r="69" spans="4:18" ht="12.75">
      <c r="D69" s="23"/>
      <c r="E69" s="24"/>
      <c r="F69" s="5"/>
      <c r="G69" s="25"/>
      <c r="H69" s="25"/>
      <c r="J69" s="26"/>
      <c r="K69" s="27"/>
      <c r="L69" s="24"/>
      <c r="M69" s="24"/>
      <c r="O69" s="23"/>
      <c r="P69" s="24"/>
      <c r="Q69" s="24"/>
      <c r="R69" s="24"/>
    </row>
    <row r="70" spans="4:18" ht="12.75">
      <c r="D70" s="23"/>
      <c r="E70" s="24"/>
      <c r="F70" s="5"/>
      <c r="G70" s="25"/>
      <c r="H70" s="25"/>
      <c r="J70" s="26"/>
      <c r="K70" s="27"/>
      <c r="L70" s="24"/>
      <c r="M70" s="24"/>
      <c r="O70" s="23"/>
      <c r="P70" s="24"/>
      <c r="Q70" s="24"/>
      <c r="R70" s="24"/>
    </row>
    <row r="71" spans="4:18" ht="12.75">
      <c r="D71" s="23"/>
      <c r="E71" s="24"/>
      <c r="F71" s="5"/>
      <c r="G71" s="25"/>
      <c r="H71" s="25"/>
      <c r="J71" s="26"/>
      <c r="K71" s="27"/>
      <c r="L71" s="24"/>
      <c r="M71" s="24"/>
      <c r="O71" s="23"/>
      <c r="P71" s="24"/>
      <c r="Q71" s="24"/>
      <c r="R71" s="24"/>
    </row>
    <row r="72" spans="4:18" ht="12.75">
      <c r="D72" s="23"/>
      <c r="E72" s="24"/>
      <c r="F72" s="5"/>
      <c r="G72" s="25"/>
      <c r="H72" s="25"/>
      <c r="J72" s="26"/>
      <c r="K72" s="27"/>
      <c r="L72" s="24"/>
      <c r="M72" s="24"/>
      <c r="O72" s="23"/>
      <c r="P72" s="24"/>
      <c r="Q72" s="24"/>
      <c r="R72" s="24"/>
    </row>
    <row r="73" spans="4:18" ht="12.75">
      <c r="D73" s="23"/>
      <c r="E73" s="24"/>
      <c r="F73" s="5"/>
      <c r="G73" s="25"/>
      <c r="H73" s="25"/>
      <c r="J73" s="26"/>
      <c r="K73" s="27"/>
      <c r="L73" s="24"/>
      <c r="M73" s="24"/>
      <c r="O73" s="23"/>
      <c r="P73" s="24"/>
      <c r="Q73" s="24"/>
      <c r="R73" s="24"/>
    </row>
    <row r="74" spans="4:18" ht="12.75">
      <c r="D74" s="23"/>
      <c r="E74" s="24"/>
      <c r="F74" s="5"/>
      <c r="G74" s="25"/>
      <c r="H74" s="25"/>
      <c r="J74" s="26"/>
      <c r="K74" s="27"/>
      <c r="L74" s="24"/>
      <c r="M74" s="24"/>
      <c r="O74" s="23"/>
      <c r="P74" s="24"/>
      <c r="Q74" s="24"/>
      <c r="R74" s="24"/>
    </row>
    <row r="75" spans="6:21" ht="12.75">
      <c r="F75" s="5"/>
      <c r="G75" s="52" t="s">
        <v>8</v>
      </c>
      <c r="H75" s="25">
        <f>SUM(G6:G74)</f>
        <v>-6.7699999999999925</v>
      </c>
      <c r="K75" s="27"/>
      <c r="L75" s="52" t="s">
        <v>8</v>
      </c>
      <c r="M75" s="25">
        <f>SUM(L6:L74)</f>
        <v>-2.4999999999999964</v>
      </c>
      <c r="Q75" s="52" t="s">
        <v>8</v>
      </c>
      <c r="R75" s="25">
        <f>SUM(Q6:Q74)</f>
        <v>-49.57999999999997</v>
      </c>
      <c r="U75" s="25">
        <f>R75+M75+H75</f>
        <v>-58.849999999999966</v>
      </c>
    </row>
    <row r="76" spans="6:22" ht="12.75">
      <c r="F76" s="5"/>
      <c r="G76" s="52" t="s">
        <v>198</v>
      </c>
      <c r="H76" s="25">
        <f>H6+H75</f>
        <v>10.15000000000001</v>
      </c>
      <c r="K76" s="27"/>
      <c r="L76" s="52" t="s">
        <v>198</v>
      </c>
      <c r="M76" s="25">
        <f>M6+M75</f>
        <v>175</v>
      </c>
      <c r="Q76" s="52" t="s">
        <v>198</v>
      </c>
      <c r="R76" s="25">
        <f>R6+R75</f>
        <v>142.33000000000004</v>
      </c>
      <c r="U76" s="20">
        <f>R76+M76+H76</f>
        <v>327.4800000000001</v>
      </c>
      <c r="V76" s="20"/>
    </row>
    <row r="77" spans="6:21" ht="12.75">
      <c r="F77" s="5"/>
      <c r="G77" s="52" t="s">
        <v>199</v>
      </c>
      <c r="H77" s="53">
        <f>H75/H5</f>
        <v>-0.33849999999999963</v>
      </c>
      <c r="K77" s="27"/>
      <c r="L77" s="52" t="s">
        <v>199</v>
      </c>
      <c r="M77" s="53">
        <f>M75/M5</f>
        <v>-0.014204545454545435</v>
      </c>
      <c r="Q77" s="52" t="s">
        <v>199</v>
      </c>
      <c r="R77" s="53">
        <f>R75/R5</f>
        <v>-0.28170454545454526</v>
      </c>
      <c r="U77" s="53">
        <f>U75/U5</f>
        <v>-0.15819892473118272</v>
      </c>
    </row>
    <row r="78" spans="6:18" ht="12.75">
      <c r="F78" s="5"/>
      <c r="G78" s="52" t="s">
        <v>200</v>
      </c>
      <c r="H78" s="54">
        <f>SUM(C6:C74)/COUNT(C6:C74)</f>
        <v>1.7903333333333327</v>
      </c>
      <c r="K78" s="27"/>
      <c r="L78" s="52"/>
      <c r="M78" s="54"/>
      <c r="Q78" s="52"/>
      <c r="R78" s="54"/>
    </row>
    <row r="79" spans="6:18" ht="12.75">
      <c r="F79" s="5"/>
      <c r="G79" s="52" t="s">
        <v>201</v>
      </c>
      <c r="H79" s="55">
        <f>COUNT(C6:C75)</f>
        <v>60</v>
      </c>
      <c r="K79" s="27"/>
      <c r="L79" s="52"/>
      <c r="M79" s="55"/>
      <c r="Q79" s="52"/>
      <c r="R79" s="55"/>
    </row>
    <row r="80" spans="6:18" ht="12.75">
      <c r="F80" s="5"/>
      <c r="G80" s="52" t="s">
        <v>202</v>
      </c>
      <c r="H80" s="55">
        <f>COUNTIF(F6:F74,"Win")</f>
        <v>23</v>
      </c>
      <c r="K80" s="27"/>
      <c r="L80" s="52"/>
      <c r="M80" s="55"/>
      <c r="Q80" s="52"/>
      <c r="R80" s="55"/>
    </row>
    <row r="81" spans="6:18" ht="12.75">
      <c r="F81" s="5"/>
      <c r="G81" s="52" t="s">
        <v>203</v>
      </c>
      <c r="H81" s="53">
        <f>COUNTIF(F6:F74,"Win")/H79</f>
        <v>0.38333333333333336</v>
      </c>
      <c r="K81" s="27"/>
      <c r="L81" s="52"/>
      <c r="M81" s="53"/>
      <c r="Q81" s="52"/>
      <c r="R81" s="53"/>
    </row>
    <row r="82" spans="6:8" ht="12.75">
      <c r="F82" s="5"/>
      <c r="G82" s="56" t="s">
        <v>204</v>
      </c>
      <c r="H82" s="20">
        <f>SUMIF(G6:G74,"&gt;0",C6:C74)/COUNTIF(G6:G74,"&gt;0")</f>
        <v>1.8173913043478263</v>
      </c>
    </row>
    <row r="83" spans="6:8" ht="12.75">
      <c r="F83" s="5"/>
      <c r="H83" s="5"/>
    </row>
    <row r="84" spans="6:8" ht="12.75">
      <c r="F84" s="5"/>
      <c r="H84" s="5"/>
    </row>
    <row r="85" spans="6:8" ht="12.75">
      <c r="F85" s="5"/>
      <c r="H85" s="5"/>
    </row>
    <row r="86" spans="6:8" ht="12.75">
      <c r="F86" s="5"/>
      <c r="H86" s="5"/>
    </row>
    <row r="87" spans="6:8" ht="12.75">
      <c r="F87" s="5"/>
      <c r="H87" s="5"/>
    </row>
    <row r="88" spans="6:8" ht="12.75">
      <c r="F88" s="5"/>
      <c r="H88" s="5"/>
    </row>
    <row r="89" spans="6:8" ht="12.75">
      <c r="F89" s="5"/>
      <c r="H89" s="5"/>
    </row>
    <row r="90" spans="6:8" ht="12.75">
      <c r="F90" s="5"/>
      <c r="H90" s="5"/>
    </row>
    <row r="91" spans="6:8" ht="12.75">
      <c r="F91" s="5"/>
      <c r="H91" s="5"/>
    </row>
    <row r="92" spans="6:8" ht="12.75">
      <c r="F92" s="5"/>
      <c r="H92" s="5"/>
    </row>
    <row r="93" spans="6:8" ht="12.75">
      <c r="F93" s="5"/>
      <c r="H93" s="5"/>
    </row>
    <row r="94" spans="1:23" s="6" customFormat="1" ht="12.75">
      <c r="A94" s="1"/>
      <c r="B94" s="2"/>
      <c r="C94" s="3"/>
      <c r="D94" s="4"/>
      <c r="E94" s="4"/>
      <c r="F94" s="5"/>
      <c r="G94" s="5"/>
      <c r="H94" s="5"/>
      <c r="I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s="6" customFormat="1" ht="12.75">
      <c r="A95" s="1"/>
      <c r="B95" s="2"/>
      <c r="C95" s="3"/>
      <c r="D95" s="4"/>
      <c r="E95" s="4"/>
      <c r="F95" s="5"/>
      <c r="G95" s="5"/>
      <c r="H95" s="5"/>
      <c r="I95" s="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s="6" customFormat="1" ht="12.75">
      <c r="A96" s="1"/>
      <c r="B96" s="2"/>
      <c r="C96" s="3"/>
      <c r="D96" s="4"/>
      <c r="E96" s="4"/>
      <c r="F96" s="5"/>
      <c r="G96" s="5"/>
      <c r="H96" s="5"/>
      <c r="I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s="6" customFormat="1" ht="12.75">
      <c r="A97" s="1"/>
      <c r="B97" s="2"/>
      <c r="C97" s="3"/>
      <c r="D97" s="4"/>
      <c r="E97" s="4"/>
      <c r="F97" s="5"/>
      <c r="G97" s="5"/>
      <c r="H97" s="5"/>
      <c r="I97" s="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s="6" customFormat="1" ht="12.75">
      <c r="A98" s="1"/>
      <c r="B98" s="2"/>
      <c r="C98" s="3"/>
      <c r="D98" s="4"/>
      <c r="E98" s="4"/>
      <c r="F98" s="5"/>
      <c r="G98" s="5"/>
      <c r="H98" s="5"/>
      <c r="I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s="6" customFormat="1" ht="12.75">
      <c r="A99" s="1"/>
      <c r="B99" s="2"/>
      <c r="C99" s="3"/>
      <c r="D99" s="4"/>
      <c r="E99" s="4"/>
      <c r="F99" s="5"/>
      <c r="G99" s="5"/>
      <c r="H99" s="5"/>
      <c r="I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s="6" customFormat="1" ht="12.75">
      <c r="A100" s="1"/>
      <c r="B100" s="2"/>
      <c r="C100" s="3"/>
      <c r="D100" s="4"/>
      <c r="E100" s="4"/>
      <c r="F100" s="5"/>
      <c r="G100" s="5"/>
      <c r="H100" s="5"/>
      <c r="I100" s="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s="6" customFormat="1" ht="12.75">
      <c r="A101" s="1"/>
      <c r="B101" s="2"/>
      <c r="C101" s="3"/>
      <c r="D101" s="4"/>
      <c r="E101" s="4"/>
      <c r="F101" s="5"/>
      <c r="G101" s="5"/>
      <c r="H101" s="5"/>
      <c r="I101" s="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s="6" customFormat="1" ht="12.75">
      <c r="A102" s="1"/>
      <c r="B102" s="2"/>
      <c r="C102" s="3"/>
      <c r="D102" s="4"/>
      <c r="E102" s="4"/>
      <c r="F102" s="5"/>
      <c r="G102" s="5"/>
      <c r="H102" s="5"/>
      <c r="I102" s="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s="6" customFormat="1" ht="12.75">
      <c r="A103" s="1"/>
      <c r="B103" s="2"/>
      <c r="C103" s="3"/>
      <c r="D103" s="4"/>
      <c r="E103" s="4"/>
      <c r="F103" s="5"/>
      <c r="G103" s="5"/>
      <c r="H103" s="5"/>
      <c r="I103" s="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s="6" customFormat="1" ht="12.75">
      <c r="A104" s="1"/>
      <c r="B104" s="2"/>
      <c r="C104" s="3"/>
      <c r="D104" s="4"/>
      <c r="E104" s="4"/>
      <c r="F104" s="5"/>
      <c r="G104" s="5"/>
      <c r="H104" s="5"/>
      <c r="I104" s="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s="6" customFormat="1" ht="12.75">
      <c r="A105" s="1"/>
      <c r="B105" s="2"/>
      <c r="C105" s="3"/>
      <c r="D105" s="4"/>
      <c r="E105" s="4"/>
      <c r="F105" s="5"/>
      <c r="G105" s="5"/>
      <c r="H105" s="5"/>
      <c r="I105" s="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s="6" customFormat="1" ht="12.75">
      <c r="A106" s="1"/>
      <c r="B106" s="2"/>
      <c r="C106" s="3"/>
      <c r="D106" s="4"/>
      <c r="E106" s="4"/>
      <c r="F106" s="5"/>
      <c r="G106" s="5"/>
      <c r="H106" s="5"/>
      <c r="I106" s="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s="6" customFormat="1" ht="12.75">
      <c r="A107" s="1"/>
      <c r="B107" s="2"/>
      <c r="C107" s="3"/>
      <c r="D107" s="4"/>
      <c r="E107" s="4"/>
      <c r="F107" s="5"/>
      <c r="G107" s="5"/>
      <c r="H107" s="5"/>
      <c r="I107" s="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s="6" customFormat="1" ht="12.75">
      <c r="A108" s="1"/>
      <c r="B108" s="2"/>
      <c r="C108" s="3"/>
      <c r="D108" s="4"/>
      <c r="E108" s="4"/>
      <c r="F108" s="5"/>
      <c r="G108" s="5"/>
      <c r="H108" s="5"/>
      <c r="I108" s="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s="6" customFormat="1" ht="12.75">
      <c r="A109" s="1"/>
      <c r="B109" s="2"/>
      <c r="C109" s="3"/>
      <c r="D109" s="4"/>
      <c r="E109" s="4"/>
      <c r="F109" s="5"/>
      <c r="G109" s="5"/>
      <c r="H109" s="5"/>
      <c r="I109" s="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s="6" customFormat="1" ht="12.75">
      <c r="A110" s="1"/>
      <c r="B110" s="2"/>
      <c r="C110" s="3"/>
      <c r="D110" s="4"/>
      <c r="E110" s="4"/>
      <c r="F110" s="5"/>
      <c r="G110" s="5"/>
      <c r="H110" s="5"/>
      <c r="I110" s="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s="6" customFormat="1" ht="12.75">
      <c r="A111" s="1"/>
      <c r="B111" s="2"/>
      <c r="C111" s="3"/>
      <c r="D111" s="4"/>
      <c r="E111" s="4"/>
      <c r="F111" s="5"/>
      <c r="G111" s="5"/>
      <c r="H111" s="5"/>
      <c r="I111" s="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s="6" customFormat="1" ht="12.75">
      <c r="A112" s="1"/>
      <c r="B112" s="2"/>
      <c r="C112" s="3"/>
      <c r="D112" s="4"/>
      <c r="E112" s="4"/>
      <c r="F112" s="5"/>
      <c r="G112" s="5"/>
      <c r="H112" s="5"/>
      <c r="I112" s="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s="6" customFormat="1" ht="12.75">
      <c r="A113" s="1"/>
      <c r="B113" s="2"/>
      <c r="C113" s="3"/>
      <c r="D113" s="4"/>
      <c r="E113" s="4"/>
      <c r="F113" s="5"/>
      <c r="G113" s="5"/>
      <c r="H113" s="5"/>
      <c r="I113" s="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s="6" customFormat="1" ht="12.75">
      <c r="A114" s="1"/>
      <c r="B114" s="2"/>
      <c r="C114" s="3"/>
      <c r="D114" s="4"/>
      <c r="E114" s="4"/>
      <c r="F114" s="5"/>
      <c r="G114" s="5"/>
      <c r="H114" s="5"/>
      <c r="I114" s="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s="6" customFormat="1" ht="12.75">
      <c r="A115" s="1"/>
      <c r="B115" s="2"/>
      <c r="C115" s="3"/>
      <c r="D115" s="4"/>
      <c r="E115" s="4"/>
      <c r="F115" s="5"/>
      <c r="G115" s="5"/>
      <c r="H115" s="5"/>
      <c r="I115" s="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s="6" customFormat="1" ht="12.75">
      <c r="A116" s="1"/>
      <c r="B116" s="2"/>
      <c r="C116" s="3"/>
      <c r="D116" s="4"/>
      <c r="E116" s="4"/>
      <c r="F116" s="5"/>
      <c r="G116" s="5"/>
      <c r="H116" s="5"/>
      <c r="I116" s="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s="6" customFormat="1" ht="12.75">
      <c r="A117" s="1"/>
      <c r="B117" s="2"/>
      <c r="C117" s="3"/>
      <c r="D117" s="4"/>
      <c r="E117" s="4"/>
      <c r="F117" s="5"/>
      <c r="G117" s="5"/>
      <c r="H117" s="5"/>
      <c r="I117" s="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s="6" customFormat="1" ht="12.75">
      <c r="A118" s="1"/>
      <c r="B118" s="2"/>
      <c r="C118" s="3"/>
      <c r="D118" s="4"/>
      <c r="E118" s="4"/>
      <c r="F118" s="5"/>
      <c r="G118" s="5"/>
      <c r="H118" s="5"/>
      <c r="I118" s="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s="6" customFormat="1" ht="12.75">
      <c r="A119" s="1"/>
      <c r="B119" s="2"/>
      <c r="C119" s="3"/>
      <c r="D119" s="4"/>
      <c r="E119" s="4"/>
      <c r="F119" s="5"/>
      <c r="G119" s="5"/>
      <c r="H119" s="5"/>
      <c r="I119" s="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s="6" customFormat="1" ht="12.75">
      <c r="A120" s="1"/>
      <c r="B120" s="2"/>
      <c r="C120" s="3"/>
      <c r="D120" s="4"/>
      <c r="E120" s="4"/>
      <c r="F120" s="5"/>
      <c r="G120" s="5"/>
      <c r="H120" s="5"/>
      <c r="I120" s="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s="6" customFormat="1" ht="12.75">
      <c r="A121" s="1"/>
      <c r="B121" s="2"/>
      <c r="C121" s="3"/>
      <c r="D121" s="4"/>
      <c r="E121" s="4"/>
      <c r="F121" s="5"/>
      <c r="G121" s="5"/>
      <c r="H121" s="5"/>
      <c r="I121" s="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s="6" customFormat="1" ht="12.75">
      <c r="A122" s="1"/>
      <c r="B122" s="2"/>
      <c r="C122" s="3"/>
      <c r="D122" s="4"/>
      <c r="E122" s="4"/>
      <c r="F122" s="5"/>
      <c r="G122" s="5"/>
      <c r="H122" s="5"/>
      <c r="I122" s="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s="6" customFormat="1" ht="12.75">
      <c r="A123" s="1"/>
      <c r="B123" s="2"/>
      <c r="C123" s="3"/>
      <c r="D123" s="4"/>
      <c r="E123" s="4"/>
      <c r="F123" s="5"/>
      <c r="G123" s="5"/>
      <c r="H123" s="5"/>
      <c r="I123" s="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s="6" customFormat="1" ht="12.75">
      <c r="A124" s="1"/>
      <c r="B124" s="2"/>
      <c r="C124" s="3"/>
      <c r="D124" s="4"/>
      <c r="E124" s="4"/>
      <c r="F124" s="5"/>
      <c r="G124" s="5"/>
      <c r="H124" s="5"/>
      <c r="I124" s="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s="6" customFormat="1" ht="12.75">
      <c r="A125" s="1"/>
      <c r="B125" s="2"/>
      <c r="C125" s="3"/>
      <c r="D125" s="4"/>
      <c r="E125" s="4"/>
      <c r="F125" s="5"/>
      <c r="G125" s="5"/>
      <c r="H125" s="5"/>
      <c r="I125" s="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s="6" customFormat="1" ht="12.75">
      <c r="A126" s="1"/>
      <c r="B126" s="2"/>
      <c r="C126" s="3"/>
      <c r="D126" s="4"/>
      <c r="E126" s="4"/>
      <c r="F126" s="5"/>
      <c r="G126" s="5"/>
      <c r="H126" s="5"/>
      <c r="I126" s="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s="6" customFormat="1" ht="12.75">
      <c r="A127" s="1"/>
      <c r="B127" s="2"/>
      <c r="C127" s="3"/>
      <c r="D127" s="4"/>
      <c r="E127" s="4"/>
      <c r="F127" s="5"/>
      <c r="G127" s="5"/>
      <c r="H127" s="5"/>
      <c r="I127" s="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s="6" customFormat="1" ht="12.75">
      <c r="A128" s="1"/>
      <c r="B128" s="2"/>
      <c r="C128" s="3"/>
      <c r="D128" s="4"/>
      <c r="E128" s="4"/>
      <c r="F128" s="5"/>
      <c r="G128" s="5"/>
      <c r="H128" s="5"/>
      <c r="I128" s="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s="6" customFormat="1" ht="12.75">
      <c r="A129" s="1"/>
      <c r="B129" s="2"/>
      <c r="C129" s="3"/>
      <c r="D129" s="4"/>
      <c r="E129" s="4"/>
      <c r="F129" s="5"/>
      <c r="G129" s="5"/>
      <c r="H129" s="5"/>
      <c r="I129" s="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s="6" customFormat="1" ht="12.75">
      <c r="A130" s="1"/>
      <c r="B130" s="2"/>
      <c r="C130" s="3"/>
      <c r="D130" s="4"/>
      <c r="E130" s="4"/>
      <c r="F130" s="5"/>
      <c r="G130" s="5"/>
      <c r="H130" s="5"/>
      <c r="I130" s="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s="6" customFormat="1" ht="12.75">
      <c r="A131" s="1"/>
      <c r="B131" s="2"/>
      <c r="C131" s="3"/>
      <c r="D131" s="4"/>
      <c r="E131" s="4"/>
      <c r="F131" s="5"/>
      <c r="G131" s="5"/>
      <c r="H131" s="5"/>
      <c r="I131" s="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s="6" customFormat="1" ht="12.75">
      <c r="A132" s="1"/>
      <c r="B132" s="2"/>
      <c r="C132" s="3"/>
      <c r="D132" s="4"/>
      <c r="E132" s="4"/>
      <c r="F132" s="5"/>
      <c r="G132" s="5"/>
      <c r="H132" s="5"/>
      <c r="I132" s="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s="6" customFormat="1" ht="12.75">
      <c r="A133" s="1"/>
      <c r="B133" s="2"/>
      <c r="C133" s="3"/>
      <c r="D133" s="4"/>
      <c r="E133" s="4"/>
      <c r="F133" s="5"/>
      <c r="G133" s="5"/>
      <c r="H133" s="5"/>
      <c r="I133" s="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s="6" customFormat="1" ht="12.75">
      <c r="A134" s="1"/>
      <c r="B134" s="2"/>
      <c r="C134" s="3"/>
      <c r="D134" s="4"/>
      <c r="E134" s="4"/>
      <c r="F134" s="5"/>
      <c r="G134" s="5"/>
      <c r="H134" s="5"/>
      <c r="I134" s="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s="6" customFormat="1" ht="12.75">
      <c r="A135" s="1"/>
      <c r="B135" s="2"/>
      <c r="C135" s="3"/>
      <c r="D135" s="4"/>
      <c r="E135" s="4"/>
      <c r="F135" s="5"/>
      <c r="G135" s="5"/>
      <c r="H135" s="5"/>
      <c r="I135" s="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s="6" customFormat="1" ht="12.75">
      <c r="A136" s="1"/>
      <c r="B136" s="2"/>
      <c r="C136" s="3"/>
      <c r="D136" s="4"/>
      <c r="E136" s="4"/>
      <c r="F136" s="5"/>
      <c r="G136" s="5"/>
      <c r="H136" s="5"/>
      <c r="I136" s="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s="6" customFormat="1" ht="12.75">
      <c r="A137" s="1"/>
      <c r="B137" s="2"/>
      <c r="C137" s="3"/>
      <c r="D137" s="4"/>
      <c r="E137" s="4"/>
      <c r="F137" s="5"/>
      <c r="G137" s="5"/>
      <c r="H137" s="5"/>
      <c r="I137" s="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s="6" customFormat="1" ht="12.75">
      <c r="A138" s="1"/>
      <c r="B138" s="2"/>
      <c r="C138" s="3"/>
      <c r="D138" s="4"/>
      <c r="E138" s="4"/>
      <c r="F138" s="5"/>
      <c r="G138" s="5"/>
      <c r="H138" s="5"/>
      <c r="I138" s="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s="6" customFormat="1" ht="12.75">
      <c r="A139" s="1"/>
      <c r="B139" s="2"/>
      <c r="C139" s="3"/>
      <c r="D139" s="4"/>
      <c r="E139" s="4"/>
      <c r="F139" s="5"/>
      <c r="G139" s="5"/>
      <c r="H139" s="5"/>
      <c r="I139" s="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s="6" customFormat="1" ht="12.75">
      <c r="A140" s="1"/>
      <c r="B140" s="2"/>
      <c r="C140" s="3"/>
      <c r="D140" s="4"/>
      <c r="E140" s="4"/>
      <c r="F140" s="5"/>
      <c r="G140" s="5"/>
      <c r="H140" s="5"/>
      <c r="I140" s="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s="6" customFormat="1" ht="12.75">
      <c r="A141" s="1"/>
      <c r="B141" s="2"/>
      <c r="C141" s="3"/>
      <c r="D141" s="4"/>
      <c r="E141" s="4"/>
      <c r="F141" s="5"/>
      <c r="G141" s="5"/>
      <c r="H141" s="5"/>
      <c r="I141" s="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s="6" customFormat="1" ht="12.75">
      <c r="A142" s="1"/>
      <c r="B142" s="2"/>
      <c r="C142" s="3"/>
      <c r="D142" s="4"/>
      <c r="E142" s="4"/>
      <c r="F142" s="5"/>
      <c r="G142" s="5"/>
      <c r="H142" s="5"/>
      <c r="I142" s="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s="6" customFormat="1" ht="12.75">
      <c r="A143" s="1"/>
      <c r="B143" s="2"/>
      <c r="C143" s="3"/>
      <c r="D143" s="4"/>
      <c r="E143" s="4"/>
      <c r="F143" s="5"/>
      <c r="G143" s="5"/>
      <c r="H143" s="5"/>
      <c r="I143" s="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s="6" customFormat="1" ht="12.75">
      <c r="A144" s="1"/>
      <c r="B144" s="2"/>
      <c r="C144" s="3"/>
      <c r="D144" s="4"/>
      <c r="E144" s="4"/>
      <c r="F144" s="5"/>
      <c r="G144" s="5"/>
      <c r="H144" s="5"/>
      <c r="I144" s="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s="6" customFormat="1" ht="12.75">
      <c r="A145" s="1"/>
      <c r="B145" s="2"/>
      <c r="C145" s="3"/>
      <c r="D145" s="4"/>
      <c r="E145" s="4"/>
      <c r="F145" s="5"/>
      <c r="G145" s="5"/>
      <c r="H145" s="5"/>
      <c r="I145" s="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s="6" customFormat="1" ht="12.75">
      <c r="A146" s="1"/>
      <c r="B146" s="2"/>
      <c r="C146" s="3"/>
      <c r="D146" s="4"/>
      <c r="E146" s="4"/>
      <c r="F146" s="5"/>
      <c r="G146" s="5"/>
      <c r="H146" s="5"/>
      <c r="I146" s="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s="6" customFormat="1" ht="12.75">
      <c r="A147" s="1"/>
      <c r="B147" s="2"/>
      <c r="C147" s="3"/>
      <c r="D147" s="4"/>
      <c r="E147" s="4"/>
      <c r="F147" s="5"/>
      <c r="G147" s="5"/>
      <c r="H147" s="5"/>
      <c r="I147" s="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s="6" customFormat="1" ht="12.75">
      <c r="A148" s="1"/>
      <c r="B148" s="2"/>
      <c r="C148" s="3"/>
      <c r="D148" s="4"/>
      <c r="E148" s="4"/>
      <c r="F148" s="5"/>
      <c r="G148" s="5"/>
      <c r="H148" s="5"/>
      <c r="I148" s="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s="6" customFormat="1" ht="12.75">
      <c r="A149" s="1"/>
      <c r="B149" s="2"/>
      <c r="C149" s="3"/>
      <c r="D149" s="4"/>
      <c r="E149" s="4"/>
      <c r="F149" s="5"/>
      <c r="G149" s="5"/>
      <c r="H149" s="5"/>
      <c r="I149" s="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s="6" customFormat="1" ht="12.75">
      <c r="A150" s="1"/>
      <c r="B150" s="2"/>
      <c r="C150" s="3"/>
      <c r="D150" s="4"/>
      <c r="E150" s="4"/>
      <c r="F150" s="5"/>
      <c r="G150" s="5"/>
      <c r="H150" s="5"/>
      <c r="I150" s="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s="6" customFormat="1" ht="12.75">
      <c r="A151" s="1"/>
      <c r="B151" s="2"/>
      <c r="C151" s="3"/>
      <c r="D151" s="4"/>
      <c r="E151" s="4"/>
      <c r="F151" s="5"/>
      <c r="G151" s="5"/>
      <c r="H151" s="5"/>
      <c r="I151" s="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s="6" customFormat="1" ht="12.75">
      <c r="A152" s="1"/>
      <c r="B152" s="2"/>
      <c r="C152" s="3"/>
      <c r="D152" s="4"/>
      <c r="E152" s="4"/>
      <c r="F152" s="5"/>
      <c r="G152" s="5"/>
      <c r="H152" s="5"/>
      <c r="I152" s="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s="6" customFormat="1" ht="12.75">
      <c r="A153" s="1"/>
      <c r="B153" s="2"/>
      <c r="C153" s="3"/>
      <c r="D153" s="4"/>
      <c r="E153" s="4"/>
      <c r="F153" s="5"/>
      <c r="G153" s="5"/>
      <c r="H153" s="5"/>
      <c r="I153" s="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s="6" customFormat="1" ht="12.75">
      <c r="A154" s="1"/>
      <c r="B154" s="2"/>
      <c r="C154" s="3"/>
      <c r="D154" s="4"/>
      <c r="E154" s="4"/>
      <c r="F154" s="5"/>
      <c r="G154" s="5"/>
      <c r="H154" s="5"/>
      <c r="I154" s="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s="6" customFormat="1" ht="12.75">
      <c r="A155" s="1"/>
      <c r="B155" s="2"/>
      <c r="C155" s="3"/>
      <c r="D155" s="4"/>
      <c r="E155" s="4"/>
      <c r="F155" s="5"/>
      <c r="G155" s="5"/>
      <c r="H155" s="5"/>
      <c r="I155" s="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s="6" customFormat="1" ht="12.75">
      <c r="A156" s="1"/>
      <c r="B156" s="2"/>
      <c r="C156" s="3"/>
      <c r="D156" s="4"/>
      <c r="E156" s="4"/>
      <c r="F156" s="5"/>
      <c r="G156" s="5"/>
      <c r="H156" s="5"/>
      <c r="I156" s="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s="6" customFormat="1" ht="12.75">
      <c r="A157" s="1"/>
      <c r="B157" s="2"/>
      <c r="C157" s="3"/>
      <c r="D157" s="4"/>
      <c r="E157" s="4"/>
      <c r="F157" s="5"/>
      <c r="G157" s="5"/>
      <c r="H157" s="5"/>
      <c r="I157" s="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s="6" customFormat="1" ht="12.75">
      <c r="A158" s="1"/>
      <c r="B158" s="2"/>
      <c r="C158" s="3"/>
      <c r="D158" s="4"/>
      <c r="E158" s="4"/>
      <c r="F158" s="5"/>
      <c r="G158" s="5"/>
      <c r="H158" s="5"/>
      <c r="I158" s="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s="6" customFormat="1" ht="12.75">
      <c r="A159" s="1"/>
      <c r="B159" s="2"/>
      <c r="C159" s="3"/>
      <c r="D159" s="4"/>
      <c r="E159" s="4"/>
      <c r="F159" s="5"/>
      <c r="G159" s="5"/>
      <c r="H159" s="5"/>
      <c r="I159" s="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s="6" customFormat="1" ht="12.75">
      <c r="A160" s="1"/>
      <c r="B160" s="2"/>
      <c r="C160" s="3"/>
      <c r="D160" s="4"/>
      <c r="E160" s="4"/>
      <c r="F160" s="5"/>
      <c r="G160" s="5"/>
      <c r="H160" s="5"/>
      <c r="I160" s="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s="6" customFormat="1" ht="12.75">
      <c r="A161" s="1"/>
      <c r="B161" s="2"/>
      <c r="C161" s="3"/>
      <c r="D161" s="4"/>
      <c r="E161" s="4"/>
      <c r="F161" s="5"/>
      <c r="G161" s="5"/>
      <c r="H161" s="5"/>
      <c r="I161" s="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s="6" customFormat="1" ht="12.75">
      <c r="A162" s="1"/>
      <c r="B162" s="2"/>
      <c r="C162" s="3"/>
      <c r="D162" s="4"/>
      <c r="E162" s="4"/>
      <c r="F162" s="5"/>
      <c r="G162" s="5"/>
      <c r="H162" s="5"/>
      <c r="I162" s="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s="6" customFormat="1" ht="12.75">
      <c r="A163" s="1"/>
      <c r="B163" s="2"/>
      <c r="C163" s="3"/>
      <c r="D163" s="4"/>
      <c r="E163" s="4"/>
      <c r="F163" s="5"/>
      <c r="G163" s="5"/>
      <c r="H163" s="5"/>
      <c r="I163" s="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s="6" customFormat="1" ht="12.75">
      <c r="A164" s="1"/>
      <c r="B164" s="2"/>
      <c r="C164" s="3"/>
      <c r="D164" s="4"/>
      <c r="E164" s="4"/>
      <c r="F164" s="5"/>
      <c r="G164" s="5"/>
      <c r="H164" s="5"/>
      <c r="I164" s="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s="6" customFormat="1" ht="12.75">
      <c r="A165" s="1"/>
      <c r="B165" s="2"/>
      <c r="C165" s="3"/>
      <c r="D165" s="4"/>
      <c r="E165" s="4"/>
      <c r="F165" s="5"/>
      <c r="G165" s="5"/>
      <c r="H165" s="5"/>
      <c r="I165" s="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s="6" customFormat="1" ht="12.75">
      <c r="A166" s="1"/>
      <c r="B166" s="2"/>
      <c r="C166" s="3"/>
      <c r="D166" s="4"/>
      <c r="E166" s="4"/>
      <c r="F166" s="5"/>
      <c r="G166" s="5"/>
      <c r="H166" s="5"/>
      <c r="I166" s="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</sheetData>
  <sheetProtection selectLockedCells="1" selectUnlockedCells="1"/>
  <mergeCells count="4">
    <mergeCell ref="C1:H1"/>
    <mergeCell ref="D4:H4"/>
    <mergeCell ref="J4:M4"/>
    <mergeCell ref="O4:R4"/>
  </mergeCells>
  <hyperlinks>
    <hyperlink ref="C1" r:id="rId1" display="Football Bank Builder"/>
  </hyperlinks>
  <printOptions/>
  <pageMargins left="0.75" right="0.75" top="1" bottom="1" header="0.5118055555555555" footer="0.5118055555555555"/>
  <pageSetup horizontalDpi="300" verticalDpi="3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2"/>
  <sheetViews>
    <sheetView workbookViewId="0" topLeftCell="A1">
      <pane ySplit="1620" topLeftCell="A15" activePane="bottomLeft" state="split"/>
      <selection pane="topLeft" activeCell="A1" sqref="A1"/>
      <selection pane="bottomLeft" activeCell="C33" sqref="C33"/>
    </sheetView>
  </sheetViews>
  <sheetFormatPr defaultColWidth="9.140625" defaultRowHeight="12.75"/>
  <cols>
    <col min="1" max="1" width="9.28125" style="1" customWidth="1"/>
    <col min="2" max="2" width="24.28125" style="2" customWidth="1"/>
    <col min="3" max="3" width="6.28125" style="3" customWidth="1"/>
    <col min="4" max="4" width="5.00390625" style="4" customWidth="1"/>
    <col min="5" max="5" width="6.57421875" style="4" customWidth="1"/>
    <col min="6" max="6" width="5.7109375" style="2" customWidth="1"/>
    <col min="7" max="7" width="6.7109375" style="5" customWidth="1"/>
    <col min="8" max="8" width="10.57421875" style="2" customWidth="1"/>
    <col min="9" max="9" width="4.57421875" style="3" customWidth="1"/>
    <col min="10" max="10" width="5.140625" style="6" customWidth="1"/>
    <col min="11" max="11" width="5.7109375" style="6" customWidth="1"/>
    <col min="12" max="12" width="7.140625" style="2" customWidth="1"/>
    <col min="13" max="13" width="10.57421875" style="2" customWidth="1"/>
    <col min="14" max="14" width="3.7109375" style="2" customWidth="1"/>
    <col min="15" max="15" width="5.421875" style="2" customWidth="1"/>
    <col min="16" max="16" width="6.8515625" style="2" customWidth="1"/>
    <col min="17" max="17" width="6.421875" style="2" customWidth="1"/>
    <col min="18" max="18" width="11.140625" style="2" customWidth="1"/>
    <col min="19" max="20" width="3.00390625" style="2" customWidth="1"/>
    <col min="21" max="16384" width="9.140625" style="2" customWidth="1"/>
  </cols>
  <sheetData>
    <row r="1" spans="3:8" ht="12.75">
      <c r="C1" s="8" t="s">
        <v>1</v>
      </c>
      <c r="D1" s="8"/>
      <c r="E1" s="8"/>
      <c r="F1" s="8"/>
      <c r="G1" s="8"/>
      <c r="H1" s="8"/>
    </row>
    <row r="2" spans="1:21" ht="12.75">
      <c r="A2" s="9" t="s">
        <v>2</v>
      </c>
      <c r="B2" s="10" t="s">
        <v>3</v>
      </c>
      <c r="C2" s="11" t="s">
        <v>4</v>
      </c>
      <c r="D2" s="12" t="s">
        <v>5</v>
      </c>
      <c r="E2" s="12" t="s">
        <v>6</v>
      </c>
      <c r="F2" s="13" t="s">
        <v>7</v>
      </c>
      <c r="G2" s="13" t="s">
        <v>8</v>
      </c>
      <c r="H2" s="13" t="s">
        <v>9</v>
      </c>
      <c r="I2" s="11"/>
      <c r="J2" s="12" t="s">
        <v>5</v>
      </c>
      <c r="K2" s="12" t="s">
        <v>6</v>
      </c>
      <c r="L2" s="13" t="s">
        <v>8</v>
      </c>
      <c r="M2" s="13" t="s">
        <v>9</v>
      </c>
      <c r="O2" s="12" t="s">
        <v>5</v>
      </c>
      <c r="P2" s="12" t="s">
        <v>6</v>
      </c>
      <c r="Q2" s="13" t="s">
        <v>8</v>
      </c>
      <c r="R2" s="13" t="s">
        <v>9</v>
      </c>
      <c r="U2" s="2" t="s">
        <v>10</v>
      </c>
    </row>
    <row r="3" spans="1:21" ht="12.75">
      <c r="A3" s="14"/>
      <c r="B3" s="15"/>
      <c r="C3" s="11"/>
      <c r="D3" s="16"/>
      <c r="E3" s="16"/>
      <c r="F3" s="13"/>
      <c r="G3" s="17"/>
      <c r="H3" s="17" t="s">
        <v>11</v>
      </c>
      <c r="I3" s="11"/>
      <c r="J3" s="16"/>
      <c r="K3" s="16"/>
      <c r="L3" s="17"/>
      <c r="M3" s="17" t="s">
        <v>11</v>
      </c>
      <c r="O3" s="16"/>
      <c r="P3" s="16"/>
      <c r="Q3" s="17"/>
      <c r="R3" s="17" t="s">
        <v>11</v>
      </c>
      <c r="U3" s="2" t="s">
        <v>11</v>
      </c>
    </row>
    <row r="4" spans="1:18" ht="12.75">
      <c r="A4" s="14"/>
      <c r="B4" s="15"/>
      <c r="C4" s="11"/>
      <c r="D4" s="18" t="s">
        <v>12</v>
      </c>
      <c r="E4" s="18"/>
      <c r="F4" s="18"/>
      <c r="G4" s="18"/>
      <c r="H4" s="18"/>
      <c r="I4" s="11"/>
      <c r="J4" s="18" t="s">
        <v>13</v>
      </c>
      <c r="K4" s="18"/>
      <c r="L4" s="18"/>
      <c r="M4" s="18"/>
      <c r="O4" s="18" t="s">
        <v>14</v>
      </c>
      <c r="P4" s="18"/>
      <c r="Q4" s="18"/>
      <c r="R4" s="18"/>
    </row>
    <row r="5" spans="1:21" ht="12.75">
      <c r="A5" s="14"/>
      <c r="B5" s="15"/>
      <c r="C5" s="11"/>
      <c r="D5" s="16"/>
      <c r="E5" s="16"/>
      <c r="F5" s="17"/>
      <c r="G5" s="17"/>
      <c r="H5" s="19">
        <v>20</v>
      </c>
      <c r="I5" s="11"/>
      <c r="J5" s="16"/>
      <c r="K5" s="16"/>
      <c r="L5" s="17"/>
      <c r="M5" s="19">
        <v>176</v>
      </c>
      <c r="O5" s="16"/>
      <c r="P5" s="16"/>
      <c r="Q5" s="17"/>
      <c r="R5" s="19">
        <v>176</v>
      </c>
      <c r="U5" s="20">
        <f>R5+M5+H5</f>
        <v>372</v>
      </c>
    </row>
    <row r="6" spans="1:23" ht="12.75">
      <c r="A6" s="1">
        <v>41580</v>
      </c>
      <c r="B6" s="21" t="s">
        <v>15</v>
      </c>
      <c r="C6" s="22">
        <v>1.73</v>
      </c>
      <c r="D6" s="23">
        <v>1</v>
      </c>
      <c r="E6" s="24">
        <f>-(D6*(C6-1))</f>
        <v>-0.73</v>
      </c>
      <c r="F6" s="5" t="s">
        <v>16</v>
      </c>
      <c r="G6" s="25">
        <f>IF(F6&lt;&gt;"Win",E6,D6*0.95)</f>
        <v>0.95</v>
      </c>
      <c r="H6" s="25">
        <f>H5+G6</f>
        <v>20.95</v>
      </c>
      <c r="J6" s="26">
        <v>1</v>
      </c>
      <c r="K6" s="24">
        <f>-(J6*(C6-1))</f>
        <v>-0.73</v>
      </c>
      <c r="L6" s="24">
        <f>IF(F6&lt;&gt;"Win",K6,J6*0.95)</f>
        <v>0.95</v>
      </c>
      <c r="M6" s="24">
        <f>M5+L6</f>
        <v>176.95</v>
      </c>
      <c r="O6" s="23">
        <v>1</v>
      </c>
      <c r="P6" s="24">
        <f>-(O6*(C6-1))</f>
        <v>-0.73</v>
      </c>
      <c r="Q6" s="24">
        <f>IF(F6&lt;&gt;"Win",P6,O6*0.95)</f>
        <v>0.95</v>
      </c>
      <c r="R6" s="24">
        <f>R5+Q6</f>
        <v>176.95</v>
      </c>
      <c r="T6" s="2" t="s">
        <v>17</v>
      </c>
      <c r="U6" s="20">
        <f>R6+M6+H6</f>
        <v>374.84999999999997</v>
      </c>
      <c r="W6" s="2" t="s">
        <v>18</v>
      </c>
    </row>
    <row r="7" spans="2:23" ht="12.75">
      <c r="B7" s="21" t="s">
        <v>19</v>
      </c>
      <c r="C7" s="3">
        <v>1.71</v>
      </c>
      <c r="D7" s="23">
        <v>1</v>
      </c>
      <c r="E7" s="24">
        <f>-(D7*(C7-1))</f>
        <v>-0.71</v>
      </c>
      <c r="F7" s="5" t="s">
        <v>16</v>
      </c>
      <c r="G7" s="25">
        <f>IF(F7&lt;&gt;"Win",E7,D7*0.95)</f>
        <v>0.95</v>
      </c>
      <c r="H7" s="25">
        <f>H6+G7</f>
        <v>21.9</v>
      </c>
      <c r="J7" s="26">
        <v>1</v>
      </c>
      <c r="K7" s="24">
        <f>-(J7*(C7-1))</f>
        <v>-0.71</v>
      </c>
      <c r="L7" s="24">
        <f>IF(F7&lt;&gt;"Win",K7,J7*0.95)</f>
        <v>0.95</v>
      </c>
      <c r="M7" s="24">
        <f>M6+L7</f>
        <v>177.89999999999998</v>
      </c>
      <c r="O7" s="23">
        <v>1</v>
      </c>
      <c r="P7" s="24">
        <f>-(O7*(C7-1))</f>
        <v>-0.71</v>
      </c>
      <c r="Q7" s="24">
        <f>IF(F7&lt;&gt;"Win",P7,O7*0.95)</f>
        <v>0.95</v>
      </c>
      <c r="R7" s="24">
        <f>R6+Q7</f>
        <v>177.89999999999998</v>
      </c>
      <c r="T7" s="2" t="s">
        <v>17</v>
      </c>
      <c r="U7" s="20">
        <f>R7+M7+H7</f>
        <v>377.69999999999993</v>
      </c>
      <c r="W7" s="2" t="s">
        <v>20</v>
      </c>
    </row>
    <row r="8" spans="1:23" ht="12.75">
      <c r="A8" s="1">
        <v>41581</v>
      </c>
      <c r="B8" s="21" t="s">
        <v>21</v>
      </c>
      <c r="C8" s="3">
        <v>1.93</v>
      </c>
      <c r="D8" s="23">
        <v>1</v>
      </c>
      <c r="E8" s="24">
        <f>-(D8*(C8-1))</f>
        <v>-0.9299999999999999</v>
      </c>
      <c r="F8" s="5" t="s">
        <v>22</v>
      </c>
      <c r="G8" s="25">
        <f>IF(F8&lt;&gt;"Win",E8,D8*0.95)</f>
        <v>-0.9299999999999999</v>
      </c>
      <c r="H8" s="25">
        <f>H7+G8</f>
        <v>20.97</v>
      </c>
      <c r="J8" s="26">
        <v>1</v>
      </c>
      <c r="K8" s="24">
        <f>-(J8*(C8-1))</f>
        <v>-0.9299999999999999</v>
      </c>
      <c r="L8" s="24">
        <f>IF(F8&lt;&gt;"Win",K8,J8*0.95)</f>
        <v>-0.9299999999999999</v>
      </c>
      <c r="M8" s="24">
        <f>M7+L8</f>
        <v>176.96999999999997</v>
      </c>
      <c r="O8" s="23">
        <v>1</v>
      </c>
      <c r="P8" s="24">
        <f>-(O8*(C8-1))</f>
        <v>-0.9299999999999999</v>
      </c>
      <c r="Q8" s="24">
        <f>IF(F8&lt;&gt;"Win",P8,O8*0.95)</f>
        <v>-0.9299999999999999</v>
      </c>
      <c r="R8" s="24">
        <f>R7+Q8</f>
        <v>176.96999999999997</v>
      </c>
      <c r="T8" s="2" t="s">
        <v>23</v>
      </c>
      <c r="U8" s="20">
        <f>R8+M8+H8</f>
        <v>374.90999999999997</v>
      </c>
      <c r="W8" s="2" t="s">
        <v>24</v>
      </c>
    </row>
    <row r="9" spans="2:23" ht="12.75">
      <c r="B9" s="21" t="s">
        <v>25</v>
      </c>
      <c r="C9" s="3">
        <v>1.68</v>
      </c>
      <c r="D9" s="23">
        <v>1</v>
      </c>
      <c r="E9" s="24">
        <f>-(D9*(C9-1))</f>
        <v>-0.6799999999999999</v>
      </c>
      <c r="F9" s="5" t="s">
        <v>22</v>
      </c>
      <c r="G9" s="25">
        <f>IF(F9&lt;&gt;"Win",E9,D9*0.95)</f>
        <v>-0.6799999999999999</v>
      </c>
      <c r="H9" s="25">
        <f>H8+G9</f>
        <v>20.29</v>
      </c>
      <c r="J9" s="26">
        <v>1</v>
      </c>
      <c r="K9" s="24">
        <f>-(J9*(C9-1))</f>
        <v>-0.6799999999999999</v>
      </c>
      <c r="L9" s="24">
        <f>IF(F9&lt;&gt;"Win",K9,J9*0.95)</f>
        <v>-0.6799999999999999</v>
      </c>
      <c r="M9" s="24">
        <f>M8+L9</f>
        <v>176.28999999999996</v>
      </c>
      <c r="O9" s="23">
        <v>1</v>
      </c>
      <c r="P9" s="24">
        <f>-(O9*(C9-1))</f>
        <v>-0.6799999999999999</v>
      </c>
      <c r="Q9" s="24">
        <f>IF(F9&lt;&gt;"Win",P9,O9*0.95)</f>
        <v>-0.6799999999999999</v>
      </c>
      <c r="R9" s="24">
        <f>R8+Q9</f>
        <v>176.28999999999996</v>
      </c>
      <c r="T9" s="2" t="s">
        <v>23</v>
      </c>
      <c r="U9" s="20">
        <f>R9+M9+H9</f>
        <v>372.86999999999995</v>
      </c>
      <c r="W9" s="2" t="s">
        <v>26</v>
      </c>
    </row>
    <row r="10" spans="2:23" ht="12.75">
      <c r="B10" s="21" t="s">
        <v>27</v>
      </c>
      <c r="C10" s="3">
        <v>1.89</v>
      </c>
      <c r="D10" s="23">
        <v>1</v>
      </c>
      <c r="E10" s="24">
        <f>-(D10*(C10-1))</f>
        <v>-0.8899999999999999</v>
      </c>
      <c r="F10" s="5" t="s">
        <v>22</v>
      </c>
      <c r="G10" s="25">
        <f>IF(F10&lt;&gt;"Win",E10,D10*0.95)</f>
        <v>-0.8899999999999999</v>
      </c>
      <c r="H10" s="25">
        <f>H9+G10</f>
        <v>19.4</v>
      </c>
      <c r="J10" s="26">
        <v>2</v>
      </c>
      <c r="K10" s="27">
        <f>-(J10*(C10-1))</f>
        <v>-1.7799999999999998</v>
      </c>
      <c r="L10" s="24">
        <f>IF(F10&lt;&gt;"Win",K10,J10*0.95)</f>
        <v>-1.7799999999999998</v>
      </c>
      <c r="M10" s="24">
        <f>M9+L10</f>
        <v>174.50999999999996</v>
      </c>
      <c r="O10" s="23">
        <v>2</v>
      </c>
      <c r="P10" s="24">
        <f>-(O10*(C10-1))</f>
        <v>-1.7799999999999998</v>
      </c>
      <c r="Q10" s="24">
        <f>IF(F10&lt;&gt;"Win",P10,O10*0.95)</f>
        <v>-1.7799999999999998</v>
      </c>
      <c r="R10" s="24">
        <f>R9+Q10</f>
        <v>174.50999999999996</v>
      </c>
      <c r="T10" s="2" t="s">
        <v>17</v>
      </c>
      <c r="U10" s="20">
        <f>R10+M10+H10</f>
        <v>368.4199999999999</v>
      </c>
      <c r="W10" s="2" t="s">
        <v>28</v>
      </c>
    </row>
    <row r="11" spans="1:23" ht="12.75">
      <c r="A11" s="1">
        <v>41582</v>
      </c>
      <c r="B11" s="21" t="s">
        <v>29</v>
      </c>
      <c r="C11" s="3">
        <v>1.77</v>
      </c>
      <c r="D11" s="23">
        <v>1</v>
      </c>
      <c r="E11" s="24">
        <f>-(D11*(C11-1))</f>
        <v>-0.77</v>
      </c>
      <c r="F11" s="5" t="s">
        <v>22</v>
      </c>
      <c r="G11" s="25">
        <f>IF(F11&lt;&gt;"Win",E11,D11*0.95)</f>
        <v>-0.77</v>
      </c>
      <c r="H11" s="25">
        <f>H10+G11</f>
        <v>18.63</v>
      </c>
      <c r="J11" s="26">
        <v>3</v>
      </c>
      <c r="K11" s="27">
        <f>-(J11*(C11-1))</f>
        <v>-2.31</v>
      </c>
      <c r="L11" s="24">
        <f>IF(F11&lt;&gt;"Win",K11,J11*0.95)</f>
        <v>-2.31</v>
      </c>
      <c r="M11" s="24">
        <f>M10+L11</f>
        <v>172.19999999999996</v>
      </c>
      <c r="O11" s="23">
        <v>3</v>
      </c>
      <c r="P11" s="24">
        <f>-(O11*(C11-1))</f>
        <v>-2.31</v>
      </c>
      <c r="Q11" s="24">
        <f>IF(F11&lt;&gt;"Win",P11,O11*0.95)</f>
        <v>-2.31</v>
      </c>
      <c r="R11" s="24">
        <f>R10+Q11</f>
        <v>172.19999999999996</v>
      </c>
      <c r="T11" s="2" t="s">
        <v>23</v>
      </c>
      <c r="U11" s="20">
        <f>R11+M11+H11</f>
        <v>363.0299999999999</v>
      </c>
      <c r="W11" s="2" t="s">
        <v>30</v>
      </c>
    </row>
    <row r="12" spans="2:23" ht="12.75">
      <c r="B12" s="21" t="s">
        <v>31</v>
      </c>
      <c r="C12" s="3">
        <v>1.69</v>
      </c>
      <c r="D12" s="23">
        <v>1</v>
      </c>
      <c r="E12" s="24">
        <f>-(D12*(C12-1))</f>
        <v>-0.69</v>
      </c>
      <c r="F12" s="5" t="s">
        <v>22</v>
      </c>
      <c r="G12" s="25">
        <f>IF(F12&lt;&gt;"Win",E12,D12*0.95)</f>
        <v>-0.69</v>
      </c>
      <c r="H12" s="25">
        <f>H11+G12</f>
        <v>17.939999999999998</v>
      </c>
      <c r="J12" s="26">
        <v>5</v>
      </c>
      <c r="K12" s="27">
        <f>-(J12*(C12-1))</f>
        <v>-3.4499999999999997</v>
      </c>
      <c r="L12" s="24">
        <f>IF(F12&lt;&gt;"Win",K12,J12*0.95)</f>
        <v>-3.4499999999999997</v>
      </c>
      <c r="M12" s="24">
        <f>M11+L12</f>
        <v>168.74999999999997</v>
      </c>
      <c r="O12" s="23">
        <v>5</v>
      </c>
      <c r="P12" s="24">
        <f>-(O12*(C12-1))</f>
        <v>-3.4499999999999997</v>
      </c>
      <c r="Q12" s="24">
        <f>IF(F12&lt;&gt;"Win",P12,O12*0.95)</f>
        <v>-3.4499999999999997</v>
      </c>
      <c r="R12" s="24">
        <f>R11+Q12</f>
        <v>168.74999999999997</v>
      </c>
      <c r="T12" s="2" t="s">
        <v>23</v>
      </c>
      <c r="U12" s="20">
        <f>R12+M12+H12</f>
        <v>355.43999999999994</v>
      </c>
      <c r="W12" s="2" t="s">
        <v>24</v>
      </c>
    </row>
    <row r="13" spans="1:23" ht="12.75">
      <c r="A13" s="1">
        <v>41583</v>
      </c>
      <c r="B13" s="21" t="s">
        <v>32</v>
      </c>
      <c r="C13" s="3">
        <v>1.67</v>
      </c>
      <c r="D13" s="23">
        <v>1</v>
      </c>
      <c r="E13" s="24">
        <f>-(D13*(C13-1))</f>
        <v>-0.6699999999999999</v>
      </c>
      <c r="F13" s="5" t="s">
        <v>22</v>
      </c>
      <c r="G13" s="25">
        <f>IF(F13&lt;&gt;"Win",E13,D13*0.95)</f>
        <v>-0.6699999999999999</v>
      </c>
      <c r="H13" s="25">
        <f>H12+G13</f>
        <v>17.269999999999996</v>
      </c>
      <c r="J13" s="26">
        <v>8</v>
      </c>
      <c r="K13" s="27">
        <f>-(J13*(C13-1))</f>
        <v>-5.359999999999999</v>
      </c>
      <c r="L13" s="24">
        <f>IF(F13&lt;&gt;"Win",K13,J13*0.95)</f>
        <v>-5.359999999999999</v>
      </c>
      <c r="M13" s="24">
        <f>M12+L13</f>
        <v>163.39</v>
      </c>
      <c r="O13" s="23">
        <v>8</v>
      </c>
      <c r="P13" s="24">
        <f>-(O13*(C13-1))</f>
        <v>-5.359999999999999</v>
      </c>
      <c r="Q13" s="24">
        <f>IF(F13&lt;&gt;"Win",P13,O13*0.95)</f>
        <v>-5.359999999999999</v>
      </c>
      <c r="R13" s="24">
        <f>R12+Q13</f>
        <v>163.39</v>
      </c>
      <c r="T13" s="2" t="s">
        <v>17</v>
      </c>
      <c r="U13" s="20">
        <f>R13+M13+H13</f>
        <v>344.04999999999995</v>
      </c>
      <c r="W13" s="2" t="s">
        <v>33</v>
      </c>
    </row>
    <row r="14" spans="1:23" ht="12.75">
      <c r="A14" s="1">
        <v>41584</v>
      </c>
      <c r="B14" s="21" t="s">
        <v>34</v>
      </c>
      <c r="C14" s="3">
        <v>1.67</v>
      </c>
      <c r="D14" s="23">
        <v>1</v>
      </c>
      <c r="E14" s="24">
        <f>-(D14*(C14-1))</f>
        <v>-0.6699999999999999</v>
      </c>
      <c r="F14" s="5" t="s">
        <v>16</v>
      </c>
      <c r="G14" s="25">
        <f>IF(F14&lt;&gt;"Win",E14,D14*0.95)</f>
        <v>0.95</v>
      </c>
      <c r="H14" s="25">
        <f>H13+G14</f>
        <v>18.219999999999995</v>
      </c>
      <c r="J14" s="26">
        <v>13</v>
      </c>
      <c r="K14" s="27">
        <f>-(J14*(C14-1))</f>
        <v>-8.709999999999999</v>
      </c>
      <c r="L14" s="24">
        <f>IF(F14&lt;&gt;"Win",K14,J14*0.95)</f>
        <v>12.35</v>
      </c>
      <c r="M14" s="24">
        <f>M13+L14</f>
        <v>175.73999999999998</v>
      </c>
      <c r="O14" s="23">
        <v>13</v>
      </c>
      <c r="P14" s="24">
        <f>-(O14*(C14-1))</f>
        <v>-8.709999999999999</v>
      </c>
      <c r="Q14" s="24">
        <f>IF(F14&lt;&gt;"Win",P14,O14*0.95)</f>
        <v>12.35</v>
      </c>
      <c r="R14" s="24">
        <f>R13+Q14</f>
        <v>175.73999999999998</v>
      </c>
      <c r="T14" s="2" t="s">
        <v>23</v>
      </c>
      <c r="U14" s="20">
        <f>R14+M14+H14</f>
        <v>369.69999999999993</v>
      </c>
      <c r="W14" s="2" t="s">
        <v>35</v>
      </c>
    </row>
    <row r="15" spans="2:23" ht="12.75">
      <c r="B15" s="21" t="s">
        <v>36</v>
      </c>
      <c r="C15" s="3">
        <v>1.72</v>
      </c>
      <c r="D15" s="23">
        <v>1</v>
      </c>
      <c r="E15" s="24">
        <f>-(D15*(C15-1))</f>
        <v>-0.72</v>
      </c>
      <c r="F15" s="5" t="s">
        <v>22</v>
      </c>
      <c r="G15" s="25">
        <f>IF(F15&lt;&gt;"Win",E15,D15*0.95)</f>
        <v>-0.72</v>
      </c>
      <c r="H15" s="25">
        <f>H14+G15</f>
        <v>17.499999999999996</v>
      </c>
      <c r="J15" s="26">
        <v>1</v>
      </c>
      <c r="K15" s="27">
        <f>-(J15*(C15-1))</f>
        <v>-0.72</v>
      </c>
      <c r="L15" s="24">
        <f>IF(F15&lt;&gt;"Win",K15,J15*0.95)</f>
        <v>-0.72</v>
      </c>
      <c r="M15" s="24">
        <f>M14+L15</f>
        <v>175.01999999999998</v>
      </c>
      <c r="O15" s="23">
        <v>5</v>
      </c>
      <c r="P15" s="24">
        <f>-(O15*(C15-1))</f>
        <v>-3.5999999999999996</v>
      </c>
      <c r="Q15" s="24">
        <f>IF(F15&lt;&gt;"Win",P15,O15*0.95)</f>
        <v>-3.5999999999999996</v>
      </c>
      <c r="R15" s="24">
        <f>R14+Q15</f>
        <v>172.14</v>
      </c>
      <c r="T15" s="2" t="s">
        <v>23</v>
      </c>
      <c r="U15" s="20">
        <f>R15+M15+H15</f>
        <v>364.65999999999997</v>
      </c>
      <c r="W15" s="2" t="s">
        <v>37</v>
      </c>
    </row>
    <row r="16" spans="2:23" ht="12.75">
      <c r="B16" s="21" t="s">
        <v>38</v>
      </c>
      <c r="C16" s="3">
        <v>1.64</v>
      </c>
      <c r="D16" s="23">
        <v>1</v>
      </c>
      <c r="E16" s="24">
        <f>-(D16*(C16-1))</f>
        <v>-0.6399999999999999</v>
      </c>
      <c r="F16" s="5" t="s">
        <v>22</v>
      </c>
      <c r="G16" s="25">
        <f>IF(F16&lt;&gt;"Win",E16,D16*0.95)</f>
        <v>-0.6399999999999999</v>
      </c>
      <c r="H16" s="25">
        <f>H15+G16</f>
        <v>16.859999999999996</v>
      </c>
      <c r="J16" s="26">
        <v>1</v>
      </c>
      <c r="K16" s="27">
        <f>-(J16*(C16-1))</f>
        <v>-0.6399999999999999</v>
      </c>
      <c r="L16" s="24">
        <f>IF(F16&lt;&gt;"Win",K16,J16*0.95)</f>
        <v>-0.6399999999999999</v>
      </c>
      <c r="M16" s="24">
        <f>M15+L16</f>
        <v>174.38</v>
      </c>
      <c r="O16" s="23">
        <v>8</v>
      </c>
      <c r="P16" s="24">
        <f>-(O16*(C16-1))</f>
        <v>-5.119999999999999</v>
      </c>
      <c r="Q16" s="24">
        <f>IF(F16&lt;&gt;"Win",P16,O16*0.95)</f>
        <v>-5.119999999999999</v>
      </c>
      <c r="R16" s="24">
        <f>R15+Q16</f>
        <v>167.01999999999998</v>
      </c>
      <c r="T16" s="2" t="s">
        <v>17</v>
      </c>
      <c r="U16" s="20">
        <f>R16+M16+H16</f>
        <v>358.26</v>
      </c>
      <c r="W16" s="2" t="s">
        <v>39</v>
      </c>
    </row>
    <row r="17" spans="1:23" ht="12.75">
      <c r="A17" s="1">
        <v>41585</v>
      </c>
      <c r="B17" s="21" t="s">
        <v>40</v>
      </c>
      <c r="C17" s="3">
        <v>1.76</v>
      </c>
      <c r="D17" s="23">
        <v>1</v>
      </c>
      <c r="E17" s="24">
        <f>-(D17*(C17-1))</f>
        <v>-0.76</v>
      </c>
      <c r="F17" s="5" t="s">
        <v>16</v>
      </c>
      <c r="G17" s="25">
        <f>IF(F17&lt;&gt;"Win",E17,D17*0.95)</f>
        <v>0.95</v>
      </c>
      <c r="H17" s="25">
        <f>H16+G17</f>
        <v>17.809999999999995</v>
      </c>
      <c r="J17" s="26">
        <v>2</v>
      </c>
      <c r="K17" s="27">
        <f>-(J17*(C17-1))</f>
        <v>-1.52</v>
      </c>
      <c r="L17" s="24">
        <f>IF(F17&lt;&gt;"Win",K17,J17*0.95)</f>
        <v>1.9</v>
      </c>
      <c r="M17" s="24">
        <f>M16+L17</f>
        <v>176.28</v>
      </c>
      <c r="O17" s="23">
        <v>13</v>
      </c>
      <c r="P17" s="24">
        <f>-(O17*(C17-1))</f>
        <v>-9.88</v>
      </c>
      <c r="Q17" s="24">
        <f>IF(F17&lt;&gt;"Win",P17,O17*0.95)</f>
        <v>12.35</v>
      </c>
      <c r="R17" s="24">
        <f>R16+Q17</f>
        <v>179.36999999999998</v>
      </c>
      <c r="T17" s="2" t="s">
        <v>23</v>
      </c>
      <c r="U17" s="20">
        <f>R17+M17+H17</f>
        <v>373.46</v>
      </c>
      <c r="W17" s="2" t="s">
        <v>35</v>
      </c>
    </row>
    <row r="18" spans="2:23" ht="12.75">
      <c r="B18" s="21" t="s">
        <v>41</v>
      </c>
      <c r="C18" s="3">
        <v>1.72</v>
      </c>
      <c r="D18" s="23">
        <v>1</v>
      </c>
      <c r="E18" s="24">
        <f>-(D18*(C18-1))</f>
        <v>-0.72</v>
      </c>
      <c r="F18" s="5" t="s">
        <v>22</v>
      </c>
      <c r="G18" s="25">
        <f>IF(F18&lt;&gt;"Win",E18,D18*0.95)</f>
        <v>-0.72</v>
      </c>
      <c r="H18" s="25">
        <f>H17+G18</f>
        <v>17.089999999999996</v>
      </c>
      <c r="J18" s="26">
        <v>1</v>
      </c>
      <c r="K18" s="27">
        <f>-(J18*(C18-1))</f>
        <v>-0.72</v>
      </c>
      <c r="L18" s="24">
        <f>IF(F18&lt;&gt;"Win",K18,J18*0.95)</f>
        <v>-0.72</v>
      </c>
      <c r="M18" s="24">
        <f>M17+L18</f>
        <v>175.56</v>
      </c>
      <c r="O18" s="23">
        <v>5</v>
      </c>
      <c r="P18" s="24">
        <f>-(O18*(C18-1))</f>
        <v>-3.5999999999999996</v>
      </c>
      <c r="Q18" s="24">
        <f>IF(F18&lt;&gt;"Win",P18,O18*0.95)</f>
        <v>-3.5999999999999996</v>
      </c>
      <c r="R18" s="24">
        <f>R17+Q18</f>
        <v>175.76999999999998</v>
      </c>
      <c r="T18" s="2" t="s">
        <v>23</v>
      </c>
      <c r="U18" s="20">
        <f>R18+M18+H18</f>
        <v>368.41999999999996</v>
      </c>
      <c r="W18" s="2" t="s">
        <v>42</v>
      </c>
    </row>
    <row r="19" spans="2:23" ht="12.75">
      <c r="B19" s="21" t="s">
        <v>43</v>
      </c>
      <c r="C19" s="3">
        <v>1.8</v>
      </c>
      <c r="D19" s="23">
        <v>1</v>
      </c>
      <c r="E19" s="24">
        <f>-(D19*(C19-1))</f>
        <v>-0.8</v>
      </c>
      <c r="F19" s="5" t="s">
        <v>22</v>
      </c>
      <c r="G19" s="25">
        <f>IF(F19&lt;&gt;"Win",E19,D19*0.95)</f>
        <v>-0.8</v>
      </c>
      <c r="H19" s="25">
        <f>H18+G19</f>
        <v>16.289999999999996</v>
      </c>
      <c r="J19" s="26">
        <v>1</v>
      </c>
      <c r="K19" s="27">
        <f>-(J19*(C19-1))</f>
        <v>-0.8</v>
      </c>
      <c r="L19" s="24">
        <f>IF(F19&lt;&gt;"Win",K19,J19*0.95)</f>
        <v>-0.8</v>
      </c>
      <c r="M19" s="24">
        <f>M18+L19</f>
        <v>174.76</v>
      </c>
      <c r="O19" s="23">
        <v>8</v>
      </c>
      <c r="P19" s="24">
        <f>-(O19*(C19-1))</f>
        <v>-6.4</v>
      </c>
      <c r="Q19" s="24">
        <f>IF(F19&lt;&gt;"Win",P19,O19*0.95)</f>
        <v>-6.4</v>
      </c>
      <c r="R19" s="24">
        <f>R18+Q19</f>
        <v>169.36999999999998</v>
      </c>
      <c r="T19" s="2" t="s">
        <v>23</v>
      </c>
      <c r="U19" s="20">
        <f>R19+M19+H19</f>
        <v>360.42</v>
      </c>
      <c r="W19" s="2" t="s">
        <v>42</v>
      </c>
    </row>
    <row r="20" spans="1:23" ht="12.75">
      <c r="A20" s="1">
        <v>41586</v>
      </c>
      <c r="B20" s="21" t="s">
        <v>44</v>
      </c>
      <c r="C20" s="3">
        <v>1.74</v>
      </c>
      <c r="D20" s="23">
        <v>1</v>
      </c>
      <c r="E20" s="24">
        <f>-(D20*(C20-1))</f>
        <v>-0.74</v>
      </c>
      <c r="F20" s="5" t="s">
        <v>22</v>
      </c>
      <c r="G20" s="25">
        <f>IF(F20&lt;&gt;"Win",E20,D20*0.95)</f>
        <v>-0.74</v>
      </c>
      <c r="H20" s="25">
        <f>H19+G20</f>
        <v>15.549999999999995</v>
      </c>
      <c r="J20" s="26">
        <v>2</v>
      </c>
      <c r="K20" s="27">
        <f>-(J20*(C20-1))</f>
        <v>-1.48</v>
      </c>
      <c r="L20" s="24">
        <f>IF(F20&lt;&gt;"Win",K20,J20*0.95)</f>
        <v>-1.48</v>
      </c>
      <c r="M20" s="24">
        <f>M19+L20</f>
        <v>173.28</v>
      </c>
      <c r="O20" s="23">
        <v>13</v>
      </c>
      <c r="P20" s="24">
        <f>-(O20*(C20-1))</f>
        <v>-9.62</v>
      </c>
      <c r="Q20" s="24">
        <f>IF(F20&lt;&gt;"Win",P20,O20*0.95)</f>
        <v>-9.62</v>
      </c>
      <c r="R20" s="24">
        <f>R19+Q20</f>
        <v>159.74999999999997</v>
      </c>
      <c r="T20" s="2" t="s">
        <v>17</v>
      </c>
      <c r="U20" s="20">
        <f>R20+M20+H20</f>
        <v>348.58</v>
      </c>
      <c r="W20" s="2" t="s">
        <v>39</v>
      </c>
    </row>
    <row r="21" spans="1:23" ht="12.75">
      <c r="A21" s="1">
        <v>41587</v>
      </c>
      <c r="B21" s="21" t="s">
        <v>45</v>
      </c>
      <c r="C21" s="3">
        <v>1.72</v>
      </c>
      <c r="D21" s="23">
        <v>1</v>
      </c>
      <c r="E21" s="24">
        <f>-(D21*(C21-1))</f>
        <v>-0.72</v>
      </c>
      <c r="F21" s="5" t="s">
        <v>16</v>
      </c>
      <c r="G21" s="25">
        <f>IF(F21&lt;&gt;"Win",E21,D21*0.95)</f>
        <v>0.95</v>
      </c>
      <c r="H21" s="25">
        <f>H20+G21</f>
        <v>16.499999999999996</v>
      </c>
      <c r="J21" s="26">
        <v>3</v>
      </c>
      <c r="K21" s="27">
        <f>-(J21*(C21-1))</f>
        <v>-2.16</v>
      </c>
      <c r="L21" s="24">
        <f>IF(F21&lt;&gt;"Win",K21,J21*0.95)</f>
        <v>2.8499999999999996</v>
      </c>
      <c r="M21" s="24">
        <f>M20+L21</f>
        <v>176.13</v>
      </c>
      <c r="O21" s="23">
        <v>21</v>
      </c>
      <c r="P21" s="24">
        <f>-(O21*(C21-1))</f>
        <v>-15.12</v>
      </c>
      <c r="Q21" s="24">
        <f>IF(F21&lt;&gt;"Win",P21,O21*0.95)</f>
        <v>19.95</v>
      </c>
      <c r="R21" s="24">
        <f>R20+Q21</f>
        <v>179.69999999999996</v>
      </c>
      <c r="T21" s="2" t="s">
        <v>23</v>
      </c>
      <c r="U21" s="20">
        <f>R21+M21+H21</f>
        <v>372.3299999999999</v>
      </c>
      <c r="W21" s="2" t="s">
        <v>46</v>
      </c>
    </row>
    <row r="22" spans="2:23" ht="12.75">
      <c r="B22" s="21" t="s">
        <v>47</v>
      </c>
      <c r="C22" s="3">
        <v>1.78</v>
      </c>
      <c r="D22" s="23">
        <v>1</v>
      </c>
      <c r="E22" s="24">
        <f>-(D22*(C22-1))</f>
        <v>-0.78</v>
      </c>
      <c r="F22" s="5" t="s">
        <v>22</v>
      </c>
      <c r="G22" s="25">
        <f>IF(F22&lt;&gt;"Win",E22,D22*0.95)</f>
        <v>-0.78</v>
      </c>
      <c r="H22" s="25">
        <f>H21+G22</f>
        <v>15.719999999999997</v>
      </c>
      <c r="J22" s="26">
        <v>1</v>
      </c>
      <c r="K22" s="27">
        <f>-(J22*(C22-1))</f>
        <v>-0.78</v>
      </c>
      <c r="L22" s="24">
        <f>IF(F22&lt;&gt;"Win",K22,J22*0.95)</f>
        <v>-0.78</v>
      </c>
      <c r="M22" s="24">
        <f>M21+L22</f>
        <v>175.35</v>
      </c>
      <c r="O22" s="23">
        <v>8</v>
      </c>
      <c r="P22" s="24">
        <f>-(O22*(C22-1))</f>
        <v>-6.24</v>
      </c>
      <c r="Q22" s="24">
        <f>IF(F22&lt;&gt;"Win",P22,O22*0.95)</f>
        <v>-6.24</v>
      </c>
      <c r="R22" s="24">
        <f>R21+Q22</f>
        <v>173.45999999999995</v>
      </c>
      <c r="T22" s="2" t="s">
        <v>17</v>
      </c>
      <c r="U22" s="20">
        <f>R22+M22+H22</f>
        <v>364.5299999999999</v>
      </c>
      <c r="W22" s="2" t="s">
        <v>28</v>
      </c>
    </row>
    <row r="23" spans="2:23" ht="12.75">
      <c r="B23" s="21" t="s">
        <v>48</v>
      </c>
      <c r="C23" s="3">
        <v>1.7</v>
      </c>
      <c r="D23" s="23">
        <v>1</v>
      </c>
      <c r="E23" s="24">
        <f>-(D23*(C23-1))</f>
        <v>-0.7</v>
      </c>
      <c r="F23" s="5" t="s">
        <v>22</v>
      </c>
      <c r="G23" s="25">
        <f>IF(F23&lt;&gt;"Win",E23,D23*0.95)</f>
        <v>-0.7</v>
      </c>
      <c r="H23" s="25">
        <f>H22+G23</f>
        <v>15.019999999999998</v>
      </c>
      <c r="J23" s="26">
        <v>1</v>
      </c>
      <c r="K23" s="27">
        <f>-(J23*(C23-1))</f>
        <v>-0.7</v>
      </c>
      <c r="L23" s="24">
        <f>IF(F23&lt;&gt;"Win",K23,J23*0.95)</f>
        <v>-0.7</v>
      </c>
      <c r="M23" s="24">
        <f>M22+L23</f>
        <v>174.65</v>
      </c>
      <c r="O23" s="23">
        <v>13</v>
      </c>
      <c r="P23" s="24">
        <f>-(O23*(C23-1))</f>
        <v>-9.1</v>
      </c>
      <c r="Q23" s="24">
        <f>IF(F23&lt;&gt;"Win",P23,O23*0.95)</f>
        <v>-9.1</v>
      </c>
      <c r="R23" s="24">
        <f>R22+Q23</f>
        <v>164.35999999999996</v>
      </c>
      <c r="T23" s="2" t="s">
        <v>17</v>
      </c>
      <c r="U23" s="20">
        <f>R23+M23+H23</f>
        <v>354.03</v>
      </c>
      <c r="W23" s="2" t="s">
        <v>28</v>
      </c>
    </row>
    <row r="24" spans="2:23" ht="12.75">
      <c r="B24" s="21" t="s">
        <v>49</v>
      </c>
      <c r="C24" s="3">
        <v>1.88</v>
      </c>
      <c r="D24" s="23">
        <v>1</v>
      </c>
      <c r="E24" s="24">
        <f>-(D24*(C24-1))</f>
        <v>-0.8799999999999999</v>
      </c>
      <c r="F24" s="5" t="s">
        <v>16</v>
      </c>
      <c r="G24" s="25">
        <f>IF(F24&lt;&gt;"Win",E24,D24*0.95)</f>
        <v>0.95</v>
      </c>
      <c r="H24" s="25">
        <f>H23+G24</f>
        <v>15.969999999999997</v>
      </c>
      <c r="J24" s="26">
        <v>2</v>
      </c>
      <c r="K24" s="27">
        <f>-(J24*(C24-1))</f>
        <v>-1.7599999999999998</v>
      </c>
      <c r="L24" s="24">
        <f>IF(F24&lt;&gt;"Win",K24,J24*0.95)</f>
        <v>1.9</v>
      </c>
      <c r="M24" s="24">
        <f>M23+L24</f>
        <v>176.55</v>
      </c>
      <c r="O24" s="23">
        <v>21</v>
      </c>
      <c r="P24" s="24">
        <f>-(O24*(C24-1))</f>
        <v>-18.479999999999997</v>
      </c>
      <c r="Q24" s="24">
        <f>IF(F24&lt;&gt;"Win",P24,O24*0.95)</f>
        <v>19.95</v>
      </c>
      <c r="R24" s="24">
        <f>R23+Q24</f>
        <v>184.30999999999995</v>
      </c>
      <c r="T24" s="2" t="s">
        <v>17</v>
      </c>
      <c r="U24" s="20">
        <f>R24+M24+H24</f>
        <v>376.8299999999999</v>
      </c>
      <c r="W24" s="2" t="s">
        <v>24</v>
      </c>
    </row>
    <row r="25" spans="1:23" ht="12.75">
      <c r="A25" s="1">
        <v>41588</v>
      </c>
      <c r="B25" s="21" t="s">
        <v>50</v>
      </c>
      <c r="C25" s="3">
        <v>1.78</v>
      </c>
      <c r="D25" s="23">
        <v>1</v>
      </c>
      <c r="E25" s="24">
        <f>-(D25*(C25-1))</f>
        <v>-0.78</v>
      </c>
      <c r="F25" s="5" t="s">
        <v>16</v>
      </c>
      <c r="G25" s="25">
        <f>IF(F25&lt;&gt;"Win",E25,D25*0.95)</f>
        <v>0.95</v>
      </c>
      <c r="H25" s="25">
        <f>H24+G25</f>
        <v>16.919999999999998</v>
      </c>
      <c r="J25" s="26">
        <v>1</v>
      </c>
      <c r="K25" s="27">
        <f>-(J25*(C25-1))</f>
        <v>-0.78</v>
      </c>
      <c r="L25" s="24">
        <f>IF(F25&lt;&gt;"Win",K25,J25*0.95)</f>
        <v>0.95</v>
      </c>
      <c r="M25" s="24">
        <f>M24+L25</f>
        <v>177.5</v>
      </c>
      <c r="O25" s="23">
        <v>8</v>
      </c>
      <c r="P25" s="24">
        <f>-(O25*(C25-1))</f>
        <v>-6.24</v>
      </c>
      <c r="Q25" s="24">
        <f>IF(F25&lt;&gt;"Win",P25,O25*0.95)</f>
        <v>7.6</v>
      </c>
      <c r="R25" s="24">
        <f>R24+Q25</f>
        <v>191.90999999999994</v>
      </c>
      <c r="T25" s="2" t="s">
        <v>17</v>
      </c>
      <c r="U25" s="20">
        <f>R25+M25+H25</f>
        <v>386.33</v>
      </c>
      <c r="W25" s="2" t="s">
        <v>51</v>
      </c>
    </row>
    <row r="26" spans="4:18" ht="12.75">
      <c r="D26" s="23"/>
      <c r="E26" s="24"/>
      <c r="F26" s="5"/>
      <c r="G26" s="25"/>
      <c r="H26" s="25"/>
      <c r="J26" s="26"/>
      <c r="K26" s="27"/>
      <c r="L26" s="24"/>
      <c r="M26" s="24"/>
      <c r="O26" s="23"/>
      <c r="P26" s="24"/>
      <c r="Q26" s="24"/>
      <c r="R26" s="24"/>
    </row>
    <row r="27" spans="4:18" ht="12.75">
      <c r="D27" s="23"/>
      <c r="E27" s="24"/>
      <c r="F27" s="5"/>
      <c r="G27" s="25"/>
      <c r="H27" s="25"/>
      <c r="J27" s="26"/>
      <c r="K27" s="27"/>
      <c r="L27" s="24"/>
      <c r="M27" s="24"/>
      <c r="O27" s="23"/>
      <c r="P27" s="24"/>
      <c r="Q27" s="24"/>
      <c r="R27" s="24"/>
    </row>
    <row r="28" spans="4:18" ht="12.75">
      <c r="D28" s="23"/>
      <c r="E28" s="24"/>
      <c r="F28" s="5"/>
      <c r="G28" s="25"/>
      <c r="H28" s="25"/>
      <c r="J28" s="26"/>
      <c r="K28" s="27"/>
      <c r="L28" s="24"/>
      <c r="M28" s="24"/>
      <c r="O28" s="23"/>
      <c r="P28" s="24"/>
      <c r="Q28" s="24"/>
      <c r="R28" s="24"/>
    </row>
    <row r="29" spans="4:18" ht="12.75">
      <c r="D29" s="23"/>
      <c r="E29" s="24"/>
      <c r="F29" s="5"/>
      <c r="G29" s="25"/>
      <c r="H29" s="25"/>
      <c r="J29" s="26"/>
      <c r="K29" s="27"/>
      <c r="L29" s="24"/>
      <c r="M29" s="24"/>
      <c r="O29" s="23"/>
      <c r="P29" s="24"/>
      <c r="Q29" s="24"/>
      <c r="R29" s="24"/>
    </row>
    <row r="30" spans="4:18" ht="12.75">
      <c r="D30" s="23"/>
      <c r="E30" s="24"/>
      <c r="F30" s="5"/>
      <c r="G30" s="25"/>
      <c r="H30" s="25"/>
      <c r="J30" s="26"/>
      <c r="K30" s="27"/>
      <c r="L30" s="24"/>
      <c r="M30" s="24"/>
      <c r="O30" s="23"/>
      <c r="P30" s="24"/>
      <c r="Q30" s="24"/>
      <c r="R30" s="24"/>
    </row>
    <row r="31" spans="6:21" ht="12.75">
      <c r="F31" s="5"/>
      <c r="G31" s="52" t="s">
        <v>8</v>
      </c>
      <c r="H31" s="25">
        <f>SUM(G6:G30)</f>
        <v>-3.0799999999999983</v>
      </c>
      <c r="K31" s="27"/>
      <c r="L31" s="52" t="s">
        <v>8</v>
      </c>
      <c r="M31" s="25">
        <f>SUM(L6:L30)</f>
        <v>1.5000000000000004</v>
      </c>
      <c r="Q31" s="52" t="s">
        <v>8</v>
      </c>
      <c r="R31" s="25">
        <f>SUM(Q6:Q30)</f>
        <v>15.910000000000002</v>
      </c>
      <c r="U31" s="25">
        <f>R31+M31+H31</f>
        <v>14.330000000000005</v>
      </c>
    </row>
    <row r="32" spans="6:22" ht="12.75">
      <c r="F32" s="5"/>
      <c r="G32" s="52" t="s">
        <v>198</v>
      </c>
      <c r="H32" s="25">
        <f>H5+H31</f>
        <v>16.92</v>
      </c>
      <c r="K32" s="27"/>
      <c r="L32" s="52" t="s">
        <v>198</v>
      </c>
      <c r="M32" s="25">
        <f>M5+M31</f>
        <v>177.5</v>
      </c>
      <c r="Q32" s="52" t="s">
        <v>198</v>
      </c>
      <c r="R32" s="25">
        <f>R5+R31</f>
        <v>191.91</v>
      </c>
      <c r="U32" s="20">
        <f>R32+M32+H32</f>
        <v>386.33</v>
      </c>
      <c r="V32" s="20"/>
    </row>
    <row r="33" spans="6:21" ht="12.75">
      <c r="F33" s="5"/>
      <c r="G33" s="52" t="s">
        <v>199</v>
      </c>
      <c r="H33" s="53">
        <f>H31/H5</f>
        <v>-0.15399999999999991</v>
      </c>
      <c r="K33" s="27"/>
      <c r="L33" s="52" t="s">
        <v>199</v>
      </c>
      <c r="M33" s="53">
        <f>M31/M5</f>
        <v>0.008522727272727276</v>
      </c>
      <c r="Q33" s="52" t="s">
        <v>199</v>
      </c>
      <c r="R33" s="53">
        <f>R31/R5</f>
        <v>0.09039772727272728</v>
      </c>
      <c r="U33" s="53">
        <f>U31/U5</f>
        <v>0.0385215053763441</v>
      </c>
    </row>
    <row r="34" spans="6:18" ht="12.75">
      <c r="F34" s="5"/>
      <c r="G34" s="52" t="s">
        <v>200</v>
      </c>
      <c r="H34" s="54">
        <f>SUM(C6:C30)/COUNT(C6:C30)</f>
        <v>1.7489999999999994</v>
      </c>
      <c r="K34" s="27"/>
      <c r="L34" s="52"/>
      <c r="M34" s="54"/>
      <c r="Q34" s="52"/>
      <c r="R34" s="54"/>
    </row>
    <row r="35" spans="6:18" ht="12.75">
      <c r="F35" s="5"/>
      <c r="G35" s="52" t="s">
        <v>201</v>
      </c>
      <c r="H35" s="55">
        <f>COUNT(C6:C31)</f>
        <v>20</v>
      </c>
      <c r="K35" s="27"/>
      <c r="L35" s="52"/>
      <c r="M35" s="55"/>
      <c r="Q35" s="52"/>
      <c r="R35" s="55"/>
    </row>
    <row r="36" spans="6:18" ht="12.75">
      <c r="F36" s="5"/>
      <c r="G36" s="52" t="s">
        <v>202</v>
      </c>
      <c r="H36" s="55">
        <f>COUNTIF(F6:F30,"Win")</f>
        <v>7</v>
      </c>
      <c r="K36" s="27"/>
      <c r="L36" s="52"/>
      <c r="M36" s="55"/>
      <c r="Q36" s="52"/>
      <c r="R36" s="55"/>
    </row>
    <row r="37" spans="6:18" ht="12.75">
      <c r="F37" s="5"/>
      <c r="G37" s="52" t="s">
        <v>203</v>
      </c>
      <c r="H37" s="53">
        <f>COUNTIF(F6:F30,"Win")/H35</f>
        <v>0.35</v>
      </c>
      <c r="K37" s="27"/>
      <c r="L37" s="52"/>
      <c r="M37" s="53"/>
      <c r="Q37" s="52"/>
      <c r="R37" s="53"/>
    </row>
    <row r="38" spans="6:8" ht="12.75">
      <c r="F38" s="5"/>
      <c r="G38" s="56" t="s">
        <v>204</v>
      </c>
      <c r="H38" s="20">
        <f>SUMIF(G6:G30,"&gt;0",C6:C30)/COUNTIF(G6:G30,"&gt;0")</f>
        <v>1.7499999999999998</v>
      </c>
    </row>
    <row r="39" spans="6:8" ht="12.75">
      <c r="F39" s="5"/>
      <c r="H39" s="5"/>
    </row>
    <row r="40" spans="6:8" ht="12.75">
      <c r="F40" s="5"/>
      <c r="H40" s="5"/>
    </row>
    <row r="41" spans="6:8" ht="12.75">
      <c r="F41" s="5"/>
      <c r="H41" s="5"/>
    </row>
    <row r="42" spans="6:8" ht="12.75">
      <c r="F42" s="5"/>
      <c r="H42" s="5"/>
    </row>
    <row r="43" spans="6:8" ht="12.75">
      <c r="F43" s="5"/>
      <c r="H43" s="5"/>
    </row>
    <row r="44" spans="6:8" ht="12.75">
      <c r="F44" s="5"/>
      <c r="H44" s="5"/>
    </row>
    <row r="45" spans="6:8" ht="12.75">
      <c r="F45" s="5"/>
      <c r="H45" s="5"/>
    </row>
    <row r="46" spans="6:8" ht="12.75">
      <c r="F46" s="5"/>
      <c r="H46" s="5"/>
    </row>
    <row r="47" spans="6:8" ht="12.75">
      <c r="F47" s="5"/>
      <c r="H47" s="5"/>
    </row>
    <row r="48" spans="6:8" ht="12.75">
      <c r="F48" s="5"/>
      <c r="H48" s="5"/>
    </row>
    <row r="49" spans="6:8" ht="12.75">
      <c r="F49" s="5"/>
      <c r="H49" s="5"/>
    </row>
    <row r="50" spans="1:23" s="6" customFormat="1" ht="12.75">
      <c r="A50" s="1"/>
      <c r="B50" s="2"/>
      <c r="C50" s="3"/>
      <c r="D50" s="4"/>
      <c r="E50" s="4"/>
      <c r="F50" s="5"/>
      <c r="G50" s="5"/>
      <c r="H50" s="5"/>
      <c r="I50" s="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s="6" customFormat="1" ht="12.75">
      <c r="A51" s="1"/>
      <c r="B51" s="2"/>
      <c r="C51" s="3"/>
      <c r="D51" s="4"/>
      <c r="E51" s="4"/>
      <c r="F51" s="5"/>
      <c r="G51" s="5"/>
      <c r="H51" s="5"/>
      <c r="I51" s="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s="6" customFormat="1" ht="12.75">
      <c r="A52" s="1"/>
      <c r="B52" s="2"/>
      <c r="C52" s="3"/>
      <c r="D52" s="4"/>
      <c r="E52" s="4"/>
      <c r="F52" s="5"/>
      <c r="G52" s="5"/>
      <c r="H52" s="5"/>
      <c r="I52" s="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s="6" customFormat="1" ht="12.75">
      <c r="A53" s="1"/>
      <c r="B53" s="2"/>
      <c r="C53" s="3"/>
      <c r="D53" s="4"/>
      <c r="E53" s="4"/>
      <c r="F53" s="5"/>
      <c r="G53" s="5"/>
      <c r="H53" s="5"/>
      <c r="I53" s="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s="6" customFormat="1" ht="12.75">
      <c r="A54" s="1"/>
      <c r="B54" s="2"/>
      <c r="C54" s="3"/>
      <c r="D54" s="4"/>
      <c r="E54" s="4"/>
      <c r="F54" s="5"/>
      <c r="G54" s="5"/>
      <c r="H54" s="5"/>
      <c r="I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s="6" customFormat="1" ht="12.75">
      <c r="A55" s="1"/>
      <c r="B55" s="2"/>
      <c r="C55" s="3"/>
      <c r="D55" s="4"/>
      <c r="E55" s="4"/>
      <c r="F55" s="5"/>
      <c r="G55" s="5"/>
      <c r="H55" s="5"/>
      <c r="I55" s="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s="6" customFormat="1" ht="12.75">
      <c r="A56" s="1"/>
      <c r="B56" s="2"/>
      <c r="C56" s="3"/>
      <c r="D56" s="4"/>
      <c r="E56" s="4"/>
      <c r="F56" s="5"/>
      <c r="G56" s="5"/>
      <c r="H56" s="5"/>
      <c r="I56" s="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s="6" customFormat="1" ht="12.75">
      <c r="A57" s="1"/>
      <c r="B57" s="2"/>
      <c r="C57" s="3"/>
      <c r="D57" s="4"/>
      <c r="E57" s="4"/>
      <c r="F57" s="5"/>
      <c r="G57" s="5"/>
      <c r="H57" s="5"/>
      <c r="I57" s="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s="6" customFormat="1" ht="12.75">
      <c r="A58" s="1"/>
      <c r="B58" s="2"/>
      <c r="C58" s="3"/>
      <c r="D58" s="4"/>
      <c r="E58" s="4"/>
      <c r="F58" s="5"/>
      <c r="G58" s="5"/>
      <c r="H58" s="5"/>
      <c r="I58" s="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s="6" customFormat="1" ht="12.75">
      <c r="A59" s="1"/>
      <c r="B59" s="2"/>
      <c r="C59" s="3"/>
      <c r="D59" s="4"/>
      <c r="E59" s="4"/>
      <c r="F59" s="5"/>
      <c r="G59" s="5"/>
      <c r="H59" s="5"/>
      <c r="I59" s="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s="6" customFormat="1" ht="12.75">
      <c r="A60" s="1"/>
      <c r="B60" s="2"/>
      <c r="C60" s="3"/>
      <c r="D60" s="4"/>
      <c r="E60" s="4"/>
      <c r="F60" s="5"/>
      <c r="G60" s="5"/>
      <c r="H60" s="5"/>
      <c r="I60" s="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s="6" customFormat="1" ht="12.75">
      <c r="A61" s="1"/>
      <c r="B61" s="2"/>
      <c r="C61" s="3"/>
      <c r="D61" s="4"/>
      <c r="E61" s="4"/>
      <c r="F61" s="5"/>
      <c r="G61" s="5"/>
      <c r="H61" s="5"/>
      <c r="I61" s="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s="6" customFormat="1" ht="12.75">
      <c r="A62" s="1"/>
      <c r="B62" s="2"/>
      <c r="C62" s="3"/>
      <c r="D62" s="4"/>
      <c r="E62" s="4"/>
      <c r="F62" s="5"/>
      <c r="G62" s="5"/>
      <c r="H62" s="5"/>
      <c r="I62" s="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s="6" customFormat="1" ht="12.75">
      <c r="A63" s="1"/>
      <c r="B63" s="2"/>
      <c r="C63" s="3"/>
      <c r="D63" s="4"/>
      <c r="E63" s="4"/>
      <c r="F63" s="5"/>
      <c r="G63" s="5"/>
      <c r="H63" s="5"/>
      <c r="I63" s="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s="6" customFormat="1" ht="12.75">
      <c r="A64" s="1"/>
      <c r="B64" s="2"/>
      <c r="C64" s="3"/>
      <c r="D64" s="4"/>
      <c r="E64" s="4"/>
      <c r="F64" s="5"/>
      <c r="G64" s="5"/>
      <c r="H64" s="5"/>
      <c r="I64" s="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s="6" customFormat="1" ht="12.75">
      <c r="A65" s="1"/>
      <c r="B65" s="2"/>
      <c r="C65" s="3"/>
      <c r="D65" s="4"/>
      <c r="E65" s="4"/>
      <c r="F65" s="5"/>
      <c r="G65" s="5"/>
      <c r="H65" s="5"/>
      <c r="I65" s="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s="6" customFormat="1" ht="12.75">
      <c r="A66" s="1"/>
      <c r="B66" s="2"/>
      <c r="C66" s="3"/>
      <c r="D66" s="4"/>
      <c r="E66" s="4"/>
      <c r="F66" s="5"/>
      <c r="G66" s="5"/>
      <c r="H66" s="5"/>
      <c r="I66" s="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s="6" customFormat="1" ht="12.75">
      <c r="A67" s="1"/>
      <c r="B67" s="2"/>
      <c r="C67" s="3"/>
      <c r="D67" s="4"/>
      <c r="E67" s="4"/>
      <c r="F67" s="5"/>
      <c r="G67" s="5"/>
      <c r="H67" s="5"/>
      <c r="I67" s="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s="6" customFormat="1" ht="12.75">
      <c r="A68" s="1"/>
      <c r="B68" s="2"/>
      <c r="C68" s="3"/>
      <c r="D68" s="4"/>
      <c r="E68" s="4"/>
      <c r="F68" s="5"/>
      <c r="G68" s="5"/>
      <c r="H68" s="5"/>
      <c r="I68" s="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s="6" customFormat="1" ht="12.75">
      <c r="A69" s="1"/>
      <c r="B69" s="2"/>
      <c r="C69" s="3"/>
      <c r="D69" s="4"/>
      <c r="E69" s="4"/>
      <c r="F69" s="5"/>
      <c r="G69" s="5"/>
      <c r="H69" s="5"/>
      <c r="I69" s="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s="6" customFormat="1" ht="12.75">
      <c r="A70" s="1"/>
      <c r="B70" s="2"/>
      <c r="C70" s="3"/>
      <c r="D70" s="4"/>
      <c r="E70" s="4"/>
      <c r="F70" s="5"/>
      <c r="G70" s="5"/>
      <c r="H70" s="5"/>
      <c r="I70" s="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s="6" customFormat="1" ht="12.75">
      <c r="A71" s="1"/>
      <c r="B71" s="2"/>
      <c r="C71" s="3"/>
      <c r="D71" s="4"/>
      <c r="E71" s="4"/>
      <c r="F71" s="5"/>
      <c r="G71" s="5"/>
      <c r="H71" s="5"/>
      <c r="I71" s="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s="6" customFormat="1" ht="12.75">
      <c r="A72" s="1"/>
      <c r="B72" s="2"/>
      <c r="C72" s="3"/>
      <c r="D72" s="4"/>
      <c r="E72" s="4"/>
      <c r="F72" s="5"/>
      <c r="G72" s="5"/>
      <c r="H72" s="5"/>
      <c r="I72" s="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s="6" customFormat="1" ht="12.75">
      <c r="A73" s="1"/>
      <c r="B73" s="2"/>
      <c r="C73" s="3"/>
      <c r="D73" s="4"/>
      <c r="E73" s="4"/>
      <c r="F73" s="5"/>
      <c r="G73" s="5"/>
      <c r="H73" s="5"/>
      <c r="I73" s="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s="6" customFormat="1" ht="12.75">
      <c r="A74" s="1"/>
      <c r="B74" s="2"/>
      <c r="C74" s="3"/>
      <c r="D74" s="4"/>
      <c r="E74" s="4"/>
      <c r="F74" s="5"/>
      <c r="G74" s="5"/>
      <c r="H74" s="5"/>
      <c r="I74" s="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s="6" customFormat="1" ht="12.75">
      <c r="A75" s="1"/>
      <c r="B75" s="2"/>
      <c r="C75" s="3"/>
      <c r="D75" s="4"/>
      <c r="E75" s="4"/>
      <c r="F75" s="5"/>
      <c r="G75" s="5"/>
      <c r="H75" s="5"/>
      <c r="I75" s="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s="6" customFormat="1" ht="12.75">
      <c r="A76" s="1"/>
      <c r="B76" s="2"/>
      <c r="C76" s="3"/>
      <c r="D76" s="4"/>
      <c r="E76" s="4"/>
      <c r="F76" s="5"/>
      <c r="G76" s="5"/>
      <c r="H76" s="5"/>
      <c r="I76" s="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s="6" customFormat="1" ht="12.75">
      <c r="A77" s="1"/>
      <c r="B77" s="2"/>
      <c r="C77" s="3"/>
      <c r="D77" s="4"/>
      <c r="E77" s="4"/>
      <c r="F77" s="5"/>
      <c r="G77" s="5"/>
      <c r="H77" s="5"/>
      <c r="I77" s="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s="6" customFormat="1" ht="12.75">
      <c r="A78" s="1"/>
      <c r="B78" s="2"/>
      <c r="C78" s="3"/>
      <c r="D78" s="4"/>
      <c r="E78" s="4"/>
      <c r="F78" s="5"/>
      <c r="G78" s="5"/>
      <c r="H78" s="5"/>
      <c r="I78" s="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s="6" customFormat="1" ht="12.75">
      <c r="A79" s="1"/>
      <c r="B79" s="2"/>
      <c r="C79" s="3"/>
      <c r="D79" s="4"/>
      <c r="E79" s="4"/>
      <c r="F79" s="5"/>
      <c r="G79" s="5"/>
      <c r="H79" s="5"/>
      <c r="I79" s="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s="6" customFormat="1" ht="12.75">
      <c r="A80" s="1"/>
      <c r="B80" s="2"/>
      <c r="C80" s="3"/>
      <c r="D80" s="4"/>
      <c r="E80" s="4"/>
      <c r="F80" s="5"/>
      <c r="G80" s="5"/>
      <c r="H80" s="5"/>
      <c r="I80" s="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s="6" customFormat="1" ht="12.75">
      <c r="A81" s="1"/>
      <c r="B81" s="2"/>
      <c r="C81" s="3"/>
      <c r="D81" s="4"/>
      <c r="E81" s="4"/>
      <c r="F81" s="5"/>
      <c r="G81" s="5"/>
      <c r="H81" s="5"/>
      <c r="I81" s="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s="6" customFormat="1" ht="12.75">
      <c r="A82" s="1"/>
      <c r="B82" s="2"/>
      <c r="C82" s="3"/>
      <c r="D82" s="4"/>
      <c r="E82" s="4"/>
      <c r="F82" s="5"/>
      <c r="G82" s="5"/>
      <c r="H82" s="5"/>
      <c r="I82" s="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s="6" customFormat="1" ht="12.75">
      <c r="A83" s="1"/>
      <c r="B83" s="2"/>
      <c r="C83" s="3"/>
      <c r="D83" s="4"/>
      <c r="E83" s="4"/>
      <c r="F83" s="5"/>
      <c r="G83" s="5"/>
      <c r="H83" s="5"/>
      <c r="I83" s="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s="6" customFormat="1" ht="12.75">
      <c r="A84" s="1"/>
      <c r="B84" s="2"/>
      <c r="C84" s="3"/>
      <c r="D84" s="4"/>
      <c r="E84" s="4"/>
      <c r="F84" s="5"/>
      <c r="G84" s="5"/>
      <c r="H84" s="5"/>
      <c r="I84" s="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s="6" customFormat="1" ht="12.75">
      <c r="A85" s="1"/>
      <c r="B85" s="2"/>
      <c r="C85" s="3"/>
      <c r="D85" s="4"/>
      <c r="E85" s="4"/>
      <c r="F85" s="5"/>
      <c r="G85" s="5"/>
      <c r="H85" s="5"/>
      <c r="I85" s="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s="6" customFormat="1" ht="12.75">
      <c r="A86" s="1"/>
      <c r="B86" s="2"/>
      <c r="C86" s="3"/>
      <c r="D86" s="4"/>
      <c r="E86" s="4"/>
      <c r="F86" s="5"/>
      <c r="G86" s="5"/>
      <c r="H86" s="5"/>
      <c r="I86" s="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s="6" customFormat="1" ht="12.75">
      <c r="A87" s="1"/>
      <c r="B87" s="2"/>
      <c r="C87" s="3"/>
      <c r="D87" s="4"/>
      <c r="E87" s="4"/>
      <c r="F87" s="5"/>
      <c r="G87" s="5"/>
      <c r="H87" s="5"/>
      <c r="I87" s="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s="6" customFormat="1" ht="12.75">
      <c r="A88" s="1"/>
      <c r="B88" s="2"/>
      <c r="C88" s="3"/>
      <c r="D88" s="4"/>
      <c r="E88" s="4"/>
      <c r="F88" s="5"/>
      <c r="G88" s="5"/>
      <c r="H88" s="5"/>
      <c r="I88" s="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s="6" customFormat="1" ht="12.75">
      <c r="A89" s="1"/>
      <c r="B89" s="2"/>
      <c r="C89" s="3"/>
      <c r="D89" s="4"/>
      <c r="E89" s="4"/>
      <c r="F89" s="5"/>
      <c r="G89" s="5"/>
      <c r="H89" s="5"/>
      <c r="I89" s="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s="6" customFormat="1" ht="12.75">
      <c r="A90" s="1"/>
      <c r="B90" s="2"/>
      <c r="C90" s="3"/>
      <c r="D90" s="4"/>
      <c r="E90" s="4"/>
      <c r="F90" s="5"/>
      <c r="G90" s="5"/>
      <c r="H90" s="5"/>
      <c r="I90" s="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s="6" customFormat="1" ht="12.75">
      <c r="A91" s="1"/>
      <c r="B91" s="2"/>
      <c r="C91" s="3"/>
      <c r="D91" s="4"/>
      <c r="E91" s="4"/>
      <c r="F91" s="5"/>
      <c r="G91" s="5"/>
      <c r="H91" s="5"/>
      <c r="I91" s="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s="6" customFormat="1" ht="12.75">
      <c r="A92" s="1"/>
      <c r="B92" s="2"/>
      <c r="C92" s="3"/>
      <c r="D92" s="4"/>
      <c r="E92" s="4"/>
      <c r="F92" s="5"/>
      <c r="G92" s="5"/>
      <c r="H92" s="5"/>
      <c r="I92" s="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s="6" customFormat="1" ht="12.75">
      <c r="A93" s="1"/>
      <c r="B93" s="2"/>
      <c r="C93" s="3"/>
      <c r="D93" s="4"/>
      <c r="E93" s="4"/>
      <c r="F93" s="5"/>
      <c r="G93" s="5"/>
      <c r="H93" s="5"/>
      <c r="I93" s="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s="6" customFormat="1" ht="12.75">
      <c r="A94" s="1"/>
      <c r="B94" s="2"/>
      <c r="C94" s="3"/>
      <c r="D94" s="4"/>
      <c r="E94" s="4"/>
      <c r="F94" s="5"/>
      <c r="G94" s="5"/>
      <c r="H94" s="5"/>
      <c r="I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s="6" customFormat="1" ht="12.75">
      <c r="A95" s="1"/>
      <c r="B95" s="2"/>
      <c r="C95" s="3"/>
      <c r="D95" s="4"/>
      <c r="E95" s="4"/>
      <c r="F95" s="5"/>
      <c r="G95" s="5"/>
      <c r="H95" s="5"/>
      <c r="I95" s="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s="6" customFormat="1" ht="12.75">
      <c r="A96" s="1"/>
      <c r="B96" s="2"/>
      <c r="C96" s="3"/>
      <c r="D96" s="4"/>
      <c r="E96" s="4"/>
      <c r="F96" s="5"/>
      <c r="G96" s="5"/>
      <c r="H96" s="5"/>
      <c r="I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s="6" customFormat="1" ht="12.75">
      <c r="A97" s="1"/>
      <c r="B97" s="2"/>
      <c r="C97" s="3"/>
      <c r="D97" s="4"/>
      <c r="E97" s="4"/>
      <c r="F97" s="5"/>
      <c r="G97" s="5"/>
      <c r="H97" s="5"/>
      <c r="I97" s="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s="6" customFormat="1" ht="12.75">
      <c r="A98" s="1"/>
      <c r="B98" s="2"/>
      <c r="C98" s="3"/>
      <c r="D98" s="4"/>
      <c r="E98" s="4"/>
      <c r="F98" s="5"/>
      <c r="G98" s="5"/>
      <c r="H98" s="5"/>
      <c r="I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s="6" customFormat="1" ht="12.75">
      <c r="A99" s="1"/>
      <c r="B99" s="2"/>
      <c r="C99" s="3"/>
      <c r="D99" s="4"/>
      <c r="E99" s="4"/>
      <c r="F99" s="5"/>
      <c r="G99" s="5"/>
      <c r="H99" s="5"/>
      <c r="I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s="6" customFormat="1" ht="12.75">
      <c r="A100" s="1"/>
      <c r="B100" s="2"/>
      <c r="C100" s="3"/>
      <c r="D100" s="4"/>
      <c r="E100" s="4"/>
      <c r="F100" s="5"/>
      <c r="G100" s="5"/>
      <c r="H100" s="5"/>
      <c r="I100" s="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s="6" customFormat="1" ht="12.75">
      <c r="A101" s="1"/>
      <c r="B101" s="2"/>
      <c r="C101" s="3"/>
      <c r="D101" s="4"/>
      <c r="E101" s="4"/>
      <c r="F101" s="5"/>
      <c r="G101" s="5"/>
      <c r="H101" s="5"/>
      <c r="I101" s="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s="6" customFormat="1" ht="12.75">
      <c r="A102" s="1"/>
      <c r="B102" s="2"/>
      <c r="C102" s="3"/>
      <c r="D102" s="4"/>
      <c r="E102" s="4"/>
      <c r="F102" s="5"/>
      <c r="G102" s="5"/>
      <c r="H102" s="5"/>
      <c r="I102" s="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s="6" customFormat="1" ht="12.75">
      <c r="A103" s="1"/>
      <c r="B103" s="2"/>
      <c r="C103" s="3"/>
      <c r="D103" s="4"/>
      <c r="E103" s="4"/>
      <c r="F103" s="5"/>
      <c r="G103" s="5"/>
      <c r="H103" s="5"/>
      <c r="I103" s="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s="6" customFormat="1" ht="12.75">
      <c r="A104" s="1"/>
      <c r="B104" s="2"/>
      <c r="C104" s="3"/>
      <c r="D104" s="4"/>
      <c r="E104" s="4"/>
      <c r="F104" s="5"/>
      <c r="G104" s="5"/>
      <c r="H104" s="5"/>
      <c r="I104" s="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s="6" customFormat="1" ht="12.75">
      <c r="A105" s="1"/>
      <c r="B105" s="2"/>
      <c r="C105" s="3"/>
      <c r="D105" s="4"/>
      <c r="E105" s="4"/>
      <c r="F105" s="5"/>
      <c r="G105" s="5"/>
      <c r="H105" s="5"/>
      <c r="I105" s="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s="6" customFormat="1" ht="12.75">
      <c r="A106" s="1"/>
      <c r="B106" s="2"/>
      <c r="C106" s="3"/>
      <c r="D106" s="4"/>
      <c r="E106" s="4"/>
      <c r="F106" s="5"/>
      <c r="G106" s="5"/>
      <c r="H106" s="5"/>
      <c r="I106" s="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s="6" customFormat="1" ht="12.75">
      <c r="A107" s="1"/>
      <c r="B107" s="2"/>
      <c r="C107" s="3"/>
      <c r="D107" s="4"/>
      <c r="E107" s="4"/>
      <c r="F107" s="5"/>
      <c r="G107" s="5"/>
      <c r="H107" s="5"/>
      <c r="I107" s="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s="6" customFormat="1" ht="12.75">
      <c r="A108" s="1"/>
      <c r="B108" s="2"/>
      <c r="C108" s="3"/>
      <c r="D108" s="4"/>
      <c r="E108" s="4"/>
      <c r="F108" s="5"/>
      <c r="G108" s="5"/>
      <c r="H108" s="5"/>
      <c r="I108" s="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s="6" customFormat="1" ht="12.75">
      <c r="A109" s="1"/>
      <c r="B109" s="2"/>
      <c r="C109" s="3"/>
      <c r="D109" s="4"/>
      <c r="E109" s="4"/>
      <c r="F109" s="5"/>
      <c r="G109" s="5"/>
      <c r="H109" s="5"/>
      <c r="I109" s="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s="6" customFormat="1" ht="12.75">
      <c r="A110" s="1"/>
      <c r="B110" s="2"/>
      <c r="C110" s="3"/>
      <c r="D110" s="4"/>
      <c r="E110" s="4"/>
      <c r="F110" s="5"/>
      <c r="G110" s="5"/>
      <c r="H110" s="5"/>
      <c r="I110" s="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s="6" customFormat="1" ht="12.75">
      <c r="A111" s="1"/>
      <c r="B111" s="2"/>
      <c r="C111" s="3"/>
      <c r="D111" s="4"/>
      <c r="E111" s="4"/>
      <c r="F111" s="5"/>
      <c r="G111" s="5"/>
      <c r="H111" s="5"/>
      <c r="I111" s="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s="6" customFormat="1" ht="12.75">
      <c r="A112" s="1"/>
      <c r="B112" s="2"/>
      <c r="C112" s="3"/>
      <c r="D112" s="4"/>
      <c r="E112" s="4"/>
      <c r="F112" s="5"/>
      <c r="G112" s="5"/>
      <c r="H112" s="5"/>
      <c r="I112" s="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s="6" customFormat="1" ht="12.75">
      <c r="A113" s="1"/>
      <c r="B113" s="2"/>
      <c r="C113" s="3"/>
      <c r="D113" s="4"/>
      <c r="E113" s="4"/>
      <c r="F113" s="5"/>
      <c r="G113" s="5"/>
      <c r="H113" s="5"/>
      <c r="I113" s="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s="6" customFormat="1" ht="12.75">
      <c r="A114" s="1"/>
      <c r="B114" s="2"/>
      <c r="C114" s="3"/>
      <c r="D114" s="4"/>
      <c r="E114" s="4"/>
      <c r="F114" s="5"/>
      <c r="G114" s="5"/>
      <c r="H114" s="5"/>
      <c r="I114" s="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s="6" customFormat="1" ht="12.75">
      <c r="A115" s="1"/>
      <c r="B115" s="2"/>
      <c r="C115" s="3"/>
      <c r="D115" s="4"/>
      <c r="E115" s="4"/>
      <c r="F115" s="5"/>
      <c r="G115" s="5"/>
      <c r="H115" s="5"/>
      <c r="I115" s="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s="6" customFormat="1" ht="12.75">
      <c r="A116" s="1"/>
      <c r="B116" s="2"/>
      <c r="C116" s="3"/>
      <c r="D116" s="4"/>
      <c r="E116" s="4"/>
      <c r="F116" s="5"/>
      <c r="G116" s="5"/>
      <c r="H116" s="5"/>
      <c r="I116" s="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s="6" customFormat="1" ht="12.75">
      <c r="A117" s="1"/>
      <c r="B117" s="2"/>
      <c r="C117" s="3"/>
      <c r="D117" s="4"/>
      <c r="E117" s="4"/>
      <c r="F117" s="5"/>
      <c r="G117" s="5"/>
      <c r="H117" s="5"/>
      <c r="I117" s="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s="6" customFormat="1" ht="12.75">
      <c r="A118" s="1"/>
      <c r="B118" s="2"/>
      <c r="C118" s="3"/>
      <c r="D118" s="4"/>
      <c r="E118" s="4"/>
      <c r="F118" s="5"/>
      <c r="G118" s="5"/>
      <c r="H118" s="5"/>
      <c r="I118" s="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s="6" customFormat="1" ht="12.75">
      <c r="A119" s="1"/>
      <c r="B119" s="2"/>
      <c r="C119" s="3"/>
      <c r="D119" s="4"/>
      <c r="E119" s="4"/>
      <c r="F119" s="5"/>
      <c r="G119" s="5"/>
      <c r="H119" s="5"/>
      <c r="I119" s="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s="6" customFormat="1" ht="12.75">
      <c r="A120" s="1"/>
      <c r="B120" s="2"/>
      <c r="C120" s="3"/>
      <c r="D120" s="4"/>
      <c r="E120" s="4"/>
      <c r="F120" s="5"/>
      <c r="G120" s="5"/>
      <c r="H120" s="5"/>
      <c r="I120" s="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s="6" customFormat="1" ht="12.75">
      <c r="A121" s="1"/>
      <c r="B121" s="2"/>
      <c r="C121" s="3"/>
      <c r="D121" s="4"/>
      <c r="E121" s="4"/>
      <c r="F121" s="5"/>
      <c r="G121" s="5"/>
      <c r="H121" s="5"/>
      <c r="I121" s="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s="6" customFormat="1" ht="12.75">
      <c r="A122" s="1"/>
      <c r="B122" s="2"/>
      <c r="C122" s="3"/>
      <c r="D122" s="4"/>
      <c r="E122" s="4"/>
      <c r="F122" s="5"/>
      <c r="G122" s="5"/>
      <c r="H122" s="5"/>
      <c r="I122" s="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</sheetData>
  <sheetProtection selectLockedCells="1" selectUnlockedCells="1"/>
  <mergeCells count="4">
    <mergeCell ref="C1:H1"/>
    <mergeCell ref="D4:H4"/>
    <mergeCell ref="J4:M4"/>
    <mergeCell ref="O4:R4"/>
  </mergeCells>
  <hyperlinks>
    <hyperlink ref="C1" r:id="rId1" display="Football Bank Builder"/>
  </hyperlinks>
  <printOptions/>
  <pageMargins left="0.75" right="0.75" top="1" bottom="1" header="0.5118055555555555" footer="0.5118055555555555"/>
  <pageSetup horizontalDpi="300" verticalDpi="300"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2014-01-10T15:46:14Z</dcterms:created>
  <cp:category/>
  <cp:version/>
  <cp:contentType/>
  <cp:contentStatus/>
  <cp:revision>1</cp:revision>
</cp:coreProperties>
</file>